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Ž po měsících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'Ž po měsících'!$A$1:$U$56</definedName>
    <definedName name="T03_Misto_Final">'[2]T03_Misto_Final'!$A$1:$G$28</definedName>
  </definedNames>
  <calcPr fullCalcOnLoad="1"/>
</workbook>
</file>

<file path=xl/sharedStrings.xml><?xml version="1.0" encoding="utf-8"?>
<sst xmlns="http://schemas.openxmlformats.org/spreadsheetml/2006/main" count="16" uniqueCount="15">
  <si>
    <t>Počet žadatelů o mezinárodní ochranu podle roků a měsíců zahájení řízení</t>
  </si>
  <si>
    <t>tab. 09</t>
  </si>
  <si>
    <t>Celkem</t>
  </si>
  <si>
    <t>počet žádostí</t>
  </si>
  <si>
    <t>proc</t>
  </si>
  <si>
    <t>Stát</t>
  </si>
  <si>
    <t>počet</t>
  </si>
  <si>
    <t>Turecko</t>
  </si>
  <si>
    <t>Ukrajina</t>
  </si>
  <si>
    <t>Mongolsko</t>
  </si>
  <si>
    <t>Vietnam</t>
  </si>
  <si>
    <t>Bělorusko</t>
  </si>
  <si>
    <t>Rusko</t>
  </si>
  <si>
    <t>Kazachstán</t>
  </si>
  <si>
    <t>Ostatní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</si>
</sst>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</numFmts>
  <fonts count="22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Times New Roman CE"/>
      <family val="1"/>
    </font>
    <font>
      <b/>
      <sz val="6"/>
      <name val="Arial"/>
      <family val="2"/>
    </font>
    <font>
      <sz val="6"/>
      <color indexed="8"/>
      <name val="Arial"/>
      <family val="2"/>
    </font>
    <font>
      <sz val="6"/>
      <name val="Times New Roman CE"/>
      <family val="1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Times New Roman CE"/>
      <family val="1"/>
    </font>
    <font>
      <sz val="11"/>
      <name val="Times New Roman CE"/>
      <family val="1"/>
    </font>
    <font>
      <b/>
      <sz val="9"/>
      <color indexed="56"/>
      <name val="Arial"/>
      <family val="2"/>
    </font>
    <font>
      <sz val="10"/>
      <color indexed="9"/>
      <name val="Times New Roman CE"/>
      <family val="1"/>
    </font>
    <font>
      <sz val="10"/>
      <color indexed="9"/>
      <name val="Arial CE"/>
      <family val="0"/>
    </font>
    <font>
      <sz val="10.75"/>
      <name val="Arial"/>
      <family val="0"/>
    </font>
    <font>
      <sz val="11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NumberFormat="1" applyFont="1" applyAlignment="1">
      <alignment vertical="top"/>
    </xf>
    <xf numFmtId="0" fontId="6" fillId="0" borderId="1" xfId="0" applyFont="1" applyBorder="1" applyAlignment="1">
      <alignment horizontal="center" vertical="top"/>
    </xf>
    <xf numFmtId="0" fontId="7" fillId="0" borderId="2" xfId="0" applyFont="1" applyBorder="1" applyAlignment="1" applyProtection="1">
      <alignment horizontal="right" wrapText="1"/>
      <protection/>
    </xf>
    <xf numFmtId="0" fontId="8" fillId="0" borderId="0" xfId="0" applyFont="1" applyAlignment="1">
      <alignment vertical="top"/>
    </xf>
    <xf numFmtId="0" fontId="8" fillId="0" borderId="0" xfId="0" applyNumberFormat="1" applyFont="1" applyAlignment="1">
      <alignment vertical="top"/>
    </xf>
    <xf numFmtId="0" fontId="9" fillId="0" borderId="3" xfId="0" applyFont="1" applyBorder="1" applyAlignment="1">
      <alignment horizontal="center" vertical="center" textRotation="90"/>
    </xf>
    <xf numFmtId="0" fontId="9" fillId="2" borderId="3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 vertical="center" textRotation="90"/>
    </xf>
    <xf numFmtId="0" fontId="10" fillId="0" borderId="0" xfId="0" applyFont="1" applyAlignment="1">
      <alignment horizontal="center" vertical="center" textRotation="90"/>
    </xf>
    <xf numFmtId="0" fontId="10" fillId="0" borderId="0" xfId="0" applyNumberFormat="1" applyFont="1" applyAlignment="1">
      <alignment horizontal="center" vertical="center" textRotation="90"/>
    </xf>
    <xf numFmtId="0" fontId="11" fillId="0" borderId="0" xfId="0" applyFont="1" applyAlignment="1">
      <alignment/>
    </xf>
    <xf numFmtId="14" fontId="9" fillId="2" borderId="3" xfId="0" applyNumberFormat="1" applyFont="1" applyFill="1" applyBorder="1" applyAlignment="1">
      <alignment horizontal="center" vertical="center" textRotation="90"/>
    </xf>
    <xf numFmtId="182" fontId="11" fillId="0" borderId="4" xfId="0" applyNumberFormat="1" applyFont="1" applyBorder="1" applyAlignment="1">
      <alignment horizontal="left"/>
    </xf>
    <xf numFmtId="0" fontId="11" fillId="0" borderId="5" xfId="0" applyFont="1" applyFill="1" applyBorder="1" applyAlignment="1">
      <alignment horizontal="right" wrapText="1"/>
    </xf>
    <xf numFmtId="0" fontId="11" fillId="0" borderId="6" xfId="0" applyFont="1" applyFill="1" applyBorder="1" applyAlignment="1">
      <alignment horizontal="right" wrapText="1"/>
    </xf>
    <xf numFmtId="0" fontId="11" fillId="0" borderId="7" xfId="0" applyFont="1" applyFill="1" applyBorder="1" applyAlignment="1">
      <alignment horizontal="right" wrapText="1"/>
    </xf>
    <xf numFmtId="0" fontId="11" fillId="0" borderId="8" xfId="0" applyFont="1" applyFill="1" applyBorder="1" applyAlignment="1">
      <alignment horizontal="right" wrapText="1"/>
    </xf>
    <xf numFmtId="3" fontId="12" fillId="0" borderId="4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205" fontId="11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182" fontId="11" fillId="0" borderId="9" xfId="0" applyNumberFormat="1" applyFont="1" applyBorder="1" applyAlignment="1">
      <alignment horizontal="left"/>
    </xf>
    <xf numFmtId="0" fontId="11" fillId="0" borderId="10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 wrapText="1"/>
    </xf>
    <xf numFmtId="182" fontId="11" fillId="0" borderId="12" xfId="0" applyNumberFormat="1" applyFont="1" applyBorder="1" applyAlignment="1">
      <alignment horizontal="left"/>
    </xf>
    <xf numFmtId="0" fontId="11" fillId="0" borderId="13" xfId="0" applyFont="1" applyFill="1" applyBorder="1" applyAlignment="1">
      <alignment horizontal="right" wrapText="1"/>
    </xf>
    <xf numFmtId="0" fontId="11" fillId="0" borderId="14" xfId="0" applyFont="1" applyFill="1" applyBorder="1" applyAlignment="1">
      <alignment horizontal="right" wrapText="1"/>
    </xf>
    <xf numFmtId="0" fontId="11" fillId="0" borderId="15" xfId="0" applyFont="1" applyFill="1" applyBorder="1" applyAlignment="1">
      <alignment horizontal="right" wrapText="1"/>
    </xf>
    <xf numFmtId="0" fontId="12" fillId="2" borderId="3" xfId="0" applyFont="1" applyFill="1" applyBorder="1" applyAlignment="1">
      <alignment/>
    </xf>
    <xf numFmtId="3" fontId="13" fillId="2" borderId="3" xfId="0" applyNumberFormat="1" applyFont="1" applyFill="1" applyBorder="1" applyAlignment="1">
      <alignment horizontal="center"/>
    </xf>
    <xf numFmtId="3" fontId="12" fillId="2" borderId="3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9" fontId="5" fillId="0" borderId="0" xfId="20" applyFont="1" applyAlignment="1">
      <alignment/>
    </xf>
    <xf numFmtId="0" fontId="16" fillId="0" borderId="0" xfId="0" applyFont="1" applyAlignment="1">
      <alignment/>
    </xf>
    <xf numFmtId="1" fontId="5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wrapText="1"/>
    </xf>
    <xf numFmtId="10" fontId="19" fillId="0" borderId="0" xfId="0" applyNumberFormat="1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right" wrapText="1"/>
    </xf>
    <xf numFmtId="0" fontId="19" fillId="0" borderId="16" xfId="0" applyFont="1" applyFill="1" applyBorder="1" applyAlignment="1">
      <alignment horizontal="left"/>
    </xf>
    <xf numFmtId="2" fontId="19" fillId="0" borderId="16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/>
    </xf>
    <xf numFmtId="0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5"/>
          <c:y val="0.19675"/>
          <c:w val="0.2195"/>
          <c:h val="0.41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3"/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  <c:spPr>
              <a:solidFill>
                <a:srgbClr val="00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'Ž po měsících'!$W$45:$W$52</c:f>
              <c:strCache>
                <c:ptCount val="8"/>
                <c:pt idx="0">
                  <c:v>Turecko</c:v>
                </c:pt>
                <c:pt idx="1">
                  <c:v>Ukrajina</c:v>
                </c:pt>
                <c:pt idx="2">
                  <c:v>Mongolsko</c:v>
                </c:pt>
                <c:pt idx="3">
                  <c:v>Vietnam</c:v>
                </c:pt>
                <c:pt idx="4">
                  <c:v>Bělorusko</c:v>
                </c:pt>
                <c:pt idx="5">
                  <c:v>Rusko</c:v>
                </c:pt>
                <c:pt idx="6">
                  <c:v>Kazachstán</c:v>
                </c:pt>
                <c:pt idx="7">
                  <c:v>Ostatní</c:v>
                </c:pt>
              </c:strCache>
            </c:strRef>
          </c:cat>
          <c:val>
            <c:numRef>
              <c:f>'Ž po měsících'!$X$45:$X$52</c:f>
              <c:numCache>
                <c:ptCount val="8"/>
                <c:pt idx="0">
                  <c:v>0.3575</c:v>
                </c:pt>
                <c:pt idx="1">
                  <c:v>0.15</c:v>
                </c:pt>
                <c:pt idx="2">
                  <c:v>0.0875</c:v>
                </c:pt>
                <c:pt idx="3">
                  <c:v>0.08</c:v>
                </c:pt>
                <c:pt idx="4">
                  <c:v>0.05</c:v>
                </c:pt>
                <c:pt idx="5">
                  <c:v>0.04</c:v>
                </c:pt>
                <c:pt idx="6">
                  <c:v>0.04</c:v>
                </c:pt>
                <c:pt idx="7">
                  <c:v>0.195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1075"/>
          <c:w val="0.95425"/>
          <c:h val="0.98625"/>
        </c:manualLayout>
      </c:layout>
      <c:lineChart>
        <c:grouping val="standard"/>
        <c:varyColors val="0"/>
        <c:ser>
          <c:idx val="0"/>
          <c:order val="0"/>
          <c:tx>
            <c:strRef>
              <c:f>'Ž po měsících'!$AE$4</c:f>
              <c:strCache>
                <c:ptCount val="1"/>
                <c:pt idx="0">
                  <c:v>počet žádostí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6"/>
            <c:forward val="1"/>
            <c:dispEq val="0"/>
            <c:dispRSqr val="0"/>
          </c:trendline>
          <c:cat>
            <c:strRef>
              <c:f>'Ž po měsících'!$AD$5:$AD$216</c:f>
              <c:strCache>
                <c:ptCount val="212"/>
                <c:pt idx="0">
                  <c:v>33055</c:v>
                </c:pt>
                <c:pt idx="1">
                  <c:v>33086</c:v>
                </c:pt>
                <c:pt idx="2">
                  <c:v>33117</c:v>
                </c:pt>
                <c:pt idx="3">
                  <c:v>33147</c:v>
                </c:pt>
                <c:pt idx="4">
                  <c:v>33178</c:v>
                </c:pt>
                <c:pt idx="5">
                  <c:v>33208</c:v>
                </c:pt>
                <c:pt idx="6">
                  <c:v>33239</c:v>
                </c:pt>
                <c:pt idx="7">
                  <c:v>33270</c:v>
                </c:pt>
                <c:pt idx="8">
                  <c:v>33298</c:v>
                </c:pt>
                <c:pt idx="9">
                  <c:v>33329</c:v>
                </c:pt>
                <c:pt idx="10">
                  <c:v>33359</c:v>
                </c:pt>
                <c:pt idx="11">
                  <c:v>33390</c:v>
                </c:pt>
                <c:pt idx="12">
                  <c:v>33420</c:v>
                </c:pt>
                <c:pt idx="13">
                  <c:v>33451</c:v>
                </c:pt>
                <c:pt idx="14">
                  <c:v>33482</c:v>
                </c:pt>
                <c:pt idx="15">
                  <c:v>33512</c:v>
                </c:pt>
                <c:pt idx="16">
                  <c:v>33543</c:v>
                </c:pt>
                <c:pt idx="17">
                  <c:v>33573</c:v>
                </c:pt>
                <c:pt idx="18">
                  <c:v>33604</c:v>
                </c:pt>
                <c:pt idx="19">
                  <c:v>33635</c:v>
                </c:pt>
                <c:pt idx="20">
                  <c:v>33664</c:v>
                </c:pt>
                <c:pt idx="21">
                  <c:v>33695</c:v>
                </c:pt>
                <c:pt idx="22">
                  <c:v>33725</c:v>
                </c:pt>
                <c:pt idx="23">
                  <c:v>33756</c:v>
                </c:pt>
                <c:pt idx="24">
                  <c:v>33786</c:v>
                </c:pt>
                <c:pt idx="25">
                  <c:v>33817</c:v>
                </c:pt>
                <c:pt idx="26">
                  <c:v>33848</c:v>
                </c:pt>
                <c:pt idx="27">
                  <c:v>33878</c:v>
                </c:pt>
                <c:pt idx="28">
                  <c:v>33909</c:v>
                </c:pt>
                <c:pt idx="29">
                  <c:v>33939</c:v>
                </c:pt>
                <c:pt idx="30">
                  <c:v>33970</c:v>
                </c:pt>
                <c:pt idx="31">
                  <c:v>34001</c:v>
                </c:pt>
                <c:pt idx="32">
                  <c:v>34029</c:v>
                </c:pt>
                <c:pt idx="33">
                  <c:v>34060</c:v>
                </c:pt>
                <c:pt idx="34">
                  <c:v>34090</c:v>
                </c:pt>
                <c:pt idx="35">
                  <c:v>34121</c:v>
                </c:pt>
                <c:pt idx="36">
                  <c:v>34151</c:v>
                </c:pt>
                <c:pt idx="37">
                  <c:v>34182</c:v>
                </c:pt>
                <c:pt idx="38">
                  <c:v>34213</c:v>
                </c:pt>
                <c:pt idx="39">
                  <c:v>34243</c:v>
                </c:pt>
                <c:pt idx="40">
                  <c:v>34274</c:v>
                </c:pt>
                <c:pt idx="41">
                  <c:v>34304</c:v>
                </c:pt>
                <c:pt idx="42">
                  <c:v>34335</c:v>
                </c:pt>
                <c:pt idx="43">
                  <c:v>34366</c:v>
                </c:pt>
                <c:pt idx="44">
                  <c:v>34394</c:v>
                </c:pt>
                <c:pt idx="45">
                  <c:v>34425</c:v>
                </c:pt>
                <c:pt idx="46">
                  <c:v>34455</c:v>
                </c:pt>
                <c:pt idx="47">
                  <c:v>34486</c:v>
                </c:pt>
                <c:pt idx="48">
                  <c:v>34516</c:v>
                </c:pt>
                <c:pt idx="49">
                  <c:v>34547</c:v>
                </c:pt>
                <c:pt idx="50">
                  <c:v>34578</c:v>
                </c:pt>
                <c:pt idx="51">
                  <c:v>34608</c:v>
                </c:pt>
                <c:pt idx="52">
                  <c:v>34639</c:v>
                </c:pt>
                <c:pt idx="53">
                  <c:v>34669</c:v>
                </c:pt>
                <c:pt idx="54">
                  <c:v>34700</c:v>
                </c:pt>
                <c:pt idx="55">
                  <c:v>34731</c:v>
                </c:pt>
                <c:pt idx="56">
                  <c:v>34759</c:v>
                </c:pt>
                <c:pt idx="57">
                  <c:v>34790</c:v>
                </c:pt>
                <c:pt idx="58">
                  <c:v>34820</c:v>
                </c:pt>
                <c:pt idx="59">
                  <c:v>34851</c:v>
                </c:pt>
                <c:pt idx="60">
                  <c:v>34881</c:v>
                </c:pt>
                <c:pt idx="61">
                  <c:v>34912</c:v>
                </c:pt>
                <c:pt idx="62">
                  <c:v>34943</c:v>
                </c:pt>
                <c:pt idx="63">
                  <c:v>34973</c:v>
                </c:pt>
                <c:pt idx="64">
                  <c:v>35004</c:v>
                </c:pt>
                <c:pt idx="65">
                  <c:v>35034</c:v>
                </c:pt>
                <c:pt idx="66">
                  <c:v>35065</c:v>
                </c:pt>
                <c:pt idx="67">
                  <c:v>35096</c:v>
                </c:pt>
                <c:pt idx="68">
                  <c:v>35125</c:v>
                </c:pt>
                <c:pt idx="69">
                  <c:v>35156</c:v>
                </c:pt>
                <c:pt idx="70">
                  <c:v>35186</c:v>
                </c:pt>
                <c:pt idx="71">
                  <c:v>35217</c:v>
                </c:pt>
                <c:pt idx="72">
                  <c:v>35247</c:v>
                </c:pt>
                <c:pt idx="73">
                  <c:v>35278</c:v>
                </c:pt>
                <c:pt idx="74">
                  <c:v>35309</c:v>
                </c:pt>
                <c:pt idx="75">
                  <c:v>35339</c:v>
                </c:pt>
                <c:pt idx="76">
                  <c:v>35370</c:v>
                </c:pt>
                <c:pt idx="77">
                  <c:v>35400</c:v>
                </c:pt>
                <c:pt idx="78">
                  <c:v>35431</c:v>
                </c:pt>
                <c:pt idx="79">
                  <c:v>35462</c:v>
                </c:pt>
                <c:pt idx="80">
                  <c:v>35490</c:v>
                </c:pt>
                <c:pt idx="81">
                  <c:v>35521</c:v>
                </c:pt>
                <c:pt idx="82">
                  <c:v>35551</c:v>
                </c:pt>
                <c:pt idx="83">
                  <c:v>35582</c:v>
                </c:pt>
                <c:pt idx="84">
                  <c:v>35612</c:v>
                </c:pt>
                <c:pt idx="85">
                  <c:v>35643</c:v>
                </c:pt>
                <c:pt idx="86">
                  <c:v>35674</c:v>
                </c:pt>
                <c:pt idx="87">
                  <c:v>35704</c:v>
                </c:pt>
                <c:pt idx="88">
                  <c:v>35735</c:v>
                </c:pt>
                <c:pt idx="89">
                  <c:v>35765</c:v>
                </c:pt>
                <c:pt idx="90">
                  <c:v>35796</c:v>
                </c:pt>
                <c:pt idx="91">
                  <c:v>35827</c:v>
                </c:pt>
                <c:pt idx="92">
                  <c:v>35855</c:v>
                </c:pt>
                <c:pt idx="93">
                  <c:v>35886</c:v>
                </c:pt>
                <c:pt idx="94">
                  <c:v>35916</c:v>
                </c:pt>
                <c:pt idx="95">
                  <c:v>35947</c:v>
                </c:pt>
                <c:pt idx="96">
                  <c:v>35977</c:v>
                </c:pt>
                <c:pt idx="97">
                  <c:v>36008</c:v>
                </c:pt>
                <c:pt idx="98">
                  <c:v>36039</c:v>
                </c:pt>
                <c:pt idx="99">
                  <c:v>36069</c:v>
                </c:pt>
                <c:pt idx="100">
                  <c:v>36100</c:v>
                </c:pt>
                <c:pt idx="101">
                  <c:v>36130</c:v>
                </c:pt>
                <c:pt idx="102">
                  <c:v>36161</c:v>
                </c:pt>
                <c:pt idx="103">
                  <c:v>36192</c:v>
                </c:pt>
                <c:pt idx="104">
                  <c:v>36220</c:v>
                </c:pt>
                <c:pt idx="105">
                  <c:v>36251</c:v>
                </c:pt>
                <c:pt idx="106">
                  <c:v>36281</c:v>
                </c:pt>
                <c:pt idx="107">
                  <c:v>36312</c:v>
                </c:pt>
                <c:pt idx="108">
                  <c:v>36342</c:v>
                </c:pt>
                <c:pt idx="109">
                  <c:v>36373</c:v>
                </c:pt>
                <c:pt idx="110">
                  <c:v>36404</c:v>
                </c:pt>
                <c:pt idx="111">
                  <c:v>36434</c:v>
                </c:pt>
                <c:pt idx="112">
                  <c:v>36465</c:v>
                </c:pt>
                <c:pt idx="113">
                  <c:v>36495</c:v>
                </c:pt>
                <c:pt idx="114">
                  <c:v>36526</c:v>
                </c:pt>
                <c:pt idx="115">
                  <c:v>36557</c:v>
                </c:pt>
                <c:pt idx="116">
                  <c:v>36586</c:v>
                </c:pt>
                <c:pt idx="117">
                  <c:v>36617</c:v>
                </c:pt>
                <c:pt idx="118">
                  <c:v>36647</c:v>
                </c:pt>
                <c:pt idx="119">
                  <c:v>36678</c:v>
                </c:pt>
                <c:pt idx="120">
                  <c:v>36708</c:v>
                </c:pt>
                <c:pt idx="121">
                  <c:v>36739</c:v>
                </c:pt>
                <c:pt idx="122">
                  <c:v>36770</c:v>
                </c:pt>
                <c:pt idx="123">
                  <c:v>36800</c:v>
                </c:pt>
                <c:pt idx="124">
                  <c:v>36831</c:v>
                </c:pt>
                <c:pt idx="125">
                  <c:v>36861</c:v>
                </c:pt>
                <c:pt idx="126">
                  <c:v>36892</c:v>
                </c:pt>
                <c:pt idx="127">
                  <c:v>36923</c:v>
                </c:pt>
                <c:pt idx="128">
                  <c:v>36951</c:v>
                </c:pt>
                <c:pt idx="129">
                  <c:v>36982</c:v>
                </c:pt>
                <c:pt idx="130">
                  <c:v>37012</c:v>
                </c:pt>
                <c:pt idx="131">
                  <c:v>37043</c:v>
                </c:pt>
                <c:pt idx="132">
                  <c:v>37073</c:v>
                </c:pt>
                <c:pt idx="133">
                  <c:v>37104</c:v>
                </c:pt>
                <c:pt idx="134">
                  <c:v>37135</c:v>
                </c:pt>
                <c:pt idx="135">
                  <c:v>37165</c:v>
                </c:pt>
                <c:pt idx="136">
                  <c:v>37196</c:v>
                </c:pt>
                <c:pt idx="137">
                  <c:v>37226</c:v>
                </c:pt>
                <c:pt idx="138">
                  <c:v>37257</c:v>
                </c:pt>
                <c:pt idx="139">
                  <c:v>37288</c:v>
                </c:pt>
                <c:pt idx="140">
                  <c:v>37316</c:v>
                </c:pt>
                <c:pt idx="141">
                  <c:v>37347</c:v>
                </c:pt>
                <c:pt idx="142">
                  <c:v>37377</c:v>
                </c:pt>
                <c:pt idx="143">
                  <c:v>37408</c:v>
                </c:pt>
                <c:pt idx="144">
                  <c:v>37438</c:v>
                </c:pt>
                <c:pt idx="145">
                  <c:v>37469</c:v>
                </c:pt>
                <c:pt idx="146">
                  <c:v>37500</c:v>
                </c:pt>
                <c:pt idx="147">
                  <c:v>37530</c:v>
                </c:pt>
                <c:pt idx="148">
                  <c:v>37561</c:v>
                </c:pt>
                <c:pt idx="149">
                  <c:v>37591</c:v>
                </c:pt>
                <c:pt idx="150">
                  <c:v>37622</c:v>
                </c:pt>
                <c:pt idx="151">
                  <c:v>37653</c:v>
                </c:pt>
                <c:pt idx="152">
                  <c:v>37681</c:v>
                </c:pt>
                <c:pt idx="153">
                  <c:v>37712</c:v>
                </c:pt>
                <c:pt idx="154">
                  <c:v>37742</c:v>
                </c:pt>
                <c:pt idx="155">
                  <c:v>37773</c:v>
                </c:pt>
                <c:pt idx="156">
                  <c:v>37803</c:v>
                </c:pt>
                <c:pt idx="157">
                  <c:v>37834</c:v>
                </c:pt>
                <c:pt idx="158">
                  <c:v>37865</c:v>
                </c:pt>
                <c:pt idx="159">
                  <c:v>37895</c:v>
                </c:pt>
                <c:pt idx="160">
                  <c:v>37926</c:v>
                </c:pt>
                <c:pt idx="161">
                  <c:v>37956</c:v>
                </c:pt>
                <c:pt idx="162">
                  <c:v>37987</c:v>
                </c:pt>
                <c:pt idx="163">
                  <c:v>38018</c:v>
                </c:pt>
                <c:pt idx="164">
                  <c:v>38047</c:v>
                </c:pt>
                <c:pt idx="165">
                  <c:v>38078</c:v>
                </c:pt>
                <c:pt idx="166">
                  <c:v>38108</c:v>
                </c:pt>
                <c:pt idx="167">
                  <c:v>38139</c:v>
                </c:pt>
                <c:pt idx="168">
                  <c:v>38169</c:v>
                </c:pt>
                <c:pt idx="169">
                  <c:v>38200</c:v>
                </c:pt>
                <c:pt idx="170">
                  <c:v>38231</c:v>
                </c:pt>
                <c:pt idx="171">
                  <c:v>38261</c:v>
                </c:pt>
                <c:pt idx="172">
                  <c:v>38292</c:v>
                </c:pt>
                <c:pt idx="173">
                  <c:v>38322</c:v>
                </c:pt>
                <c:pt idx="174">
                  <c:v>38353</c:v>
                </c:pt>
                <c:pt idx="175">
                  <c:v>38384</c:v>
                </c:pt>
                <c:pt idx="176">
                  <c:v>38412</c:v>
                </c:pt>
                <c:pt idx="177">
                  <c:v>38443</c:v>
                </c:pt>
                <c:pt idx="178">
                  <c:v>38473</c:v>
                </c:pt>
                <c:pt idx="179">
                  <c:v>38504</c:v>
                </c:pt>
                <c:pt idx="180">
                  <c:v>38534</c:v>
                </c:pt>
                <c:pt idx="181">
                  <c:v>38565</c:v>
                </c:pt>
                <c:pt idx="182">
                  <c:v>38596</c:v>
                </c:pt>
                <c:pt idx="183">
                  <c:v>38626</c:v>
                </c:pt>
                <c:pt idx="184">
                  <c:v>38657</c:v>
                </c:pt>
                <c:pt idx="185">
                  <c:v>38687</c:v>
                </c:pt>
                <c:pt idx="186">
                  <c:v>38718</c:v>
                </c:pt>
                <c:pt idx="187">
                  <c:v>38749</c:v>
                </c:pt>
                <c:pt idx="188">
                  <c:v>38777</c:v>
                </c:pt>
                <c:pt idx="189">
                  <c:v>38808</c:v>
                </c:pt>
                <c:pt idx="190">
                  <c:v>38838</c:v>
                </c:pt>
                <c:pt idx="191">
                  <c:v>38869</c:v>
                </c:pt>
                <c:pt idx="192">
                  <c:v>38899</c:v>
                </c:pt>
                <c:pt idx="193">
                  <c:v>38930</c:v>
                </c:pt>
                <c:pt idx="194">
                  <c:v>38961</c:v>
                </c:pt>
                <c:pt idx="195">
                  <c:v>38991</c:v>
                </c:pt>
                <c:pt idx="196">
                  <c:v>39022</c:v>
                </c:pt>
                <c:pt idx="197">
                  <c:v>39052</c:v>
                </c:pt>
                <c:pt idx="198">
                  <c:v>39083</c:v>
                </c:pt>
                <c:pt idx="199">
                  <c:v>39114</c:v>
                </c:pt>
                <c:pt idx="200">
                  <c:v>39142</c:v>
                </c:pt>
                <c:pt idx="201">
                  <c:v>39173</c:v>
                </c:pt>
                <c:pt idx="202">
                  <c:v>39203</c:v>
                </c:pt>
                <c:pt idx="203">
                  <c:v>39234</c:v>
                </c:pt>
                <c:pt idx="204">
                  <c:v>39264</c:v>
                </c:pt>
                <c:pt idx="205">
                  <c:v>39295</c:v>
                </c:pt>
                <c:pt idx="206">
                  <c:v>39326</c:v>
                </c:pt>
                <c:pt idx="207">
                  <c:v>39356</c:v>
                </c:pt>
                <c:pt idx="208">
                  <c:v>39387</c:v>
                </c:pt>
                <c:pt idx="209">
                  <c:v>39417</c:v>
                </c:pt>
                <c:pt idx="210">
                  <c:v>39448</c:v>
                </c:pt>
                <c:pt idx="211">
                  <c:v>39479</c:v>
                </c:pt>
              </c:strCache>
            </c:strRef>
          </c:cat>
          <c:val>
            <c:numRef>
              <c:f>'Ž po měsících'!$AE$5:$AE$216</c:f>
              <c:numCache>
                <c:ptCount val="212"/>
                <c:pt idx="0">
                  <c:v>1</c:v>
                </c:pt>
                <c:pt idx="1">
                  <c:v>231</c:v>
                </c:pt>
                <c:pt idx="2">
                  <c:v>146</c:v>
                </c:pt>
                <c:pt idx="3">
                  <c:v>355</c:v>
                </c:pt>
                <c:pt idx="4">
                  <c:v>432</c:v>
                </c:pt>
                <c:pt idx="5">
                  <c:v>437</c:v>
                </c:pt>
                <c:pt idx="6">
                  <c:v>395</c:v>
                </c:pt>
                <c:pt idx="7">
                  <c:v>330</c:v>
                </c:pt>
                <c:pt idx="8">
                  <c:v>233</c:v>
                </c:pt>
                <c:pt idx="9">
                  <c:v>165</c:v>
                </c:pt>
                <c:pt idx="10">
                  <c:v>248</c:v>
                </c:pt>
                <c:pt idx="11">
                  <c:v>235</c:v>
                </c:pt>
                <c:pt idx="12">
                  <c:v>104</c:v>
                </c:pt>
                <c:pt idx="13">
                  <c:v>137</c:v>
                </c:pt>
                <c:pt idx="14">
                  <c:v>77</c:v>
                </c:pt>
                <c:pt idx="15">
                  <c:v>80</c:v>
                </c:pt>
                <c:pt idx="16">
                  <c:v>122</c:v>
                </c:pt>
                <c:pt idx="17">
                  <c:v>100</c:v>
                </c:pt>
                <c:pt idx="18">
                  <c:v>138</c:v>
                </c:pt>
                <c:pt idx="19">
                  <c:v>39</c:v>
                </c:pt>
                <c:pt idx="20">
                  <c:v>45</c:v>
                </c:pt>
                <c:pt idx="21">
                  <c:v>61</c:v>
                </c:pt>
                <c:pt idx="22">
                  <c:v>39</c:v>
                </c:pt>
                <c:pt idx="23">
                  <c:v>64</c:v>
                </c:pt>
                <c:pt idx="24">
                  <c:v>95</c:v>
                </c:pt>
                <c:pt idx="25">
                  <c:v>67</c:v>
                </c:pt>
                <c:pt idx="26">
                  <c:v>82</c:v>
                </c:pt>
                <c:pt idx="27">
                  <c:v>76</c:v>
                </c:pt>
                <c:pt idx="28">
                  <c:v>70</c:v>
                </c:pt>
                <c:pt idx="29">
                  <c:v>65</c:v>
                </c:pt>
                <c:pt idx="30">
                  <c:v>30</c:v>
                </c:pt>
                <c:pt idx="31">
                  <c:v>45</c:v>
                </c:pt>
                <c:pt idx="32">
                  <c:v>65</c:v>
                </c:pt>
                <c:pt idx="33">
                  <c:v>71</c:v>
                </c:pt>
                <c:pt idx="34">
                  <c:v>141</c:v>
                </c:pt>
                <c:pt idx="35">
                  <c:v>101</c:v>
                </c:pt>
                <c:pt idx="36">
                  <c:v>169</c:v>
                </c:pt>
                <c:pt idx="37">
                  <c:v>198</c:v>
                </c:pt>
                <c:pt idx="38">
                  <c:v>814</c:v>
                </c:pt>
                <c:pt idx="39">
                  <c:v>334</c:v>
                </c:pt>
                <c:pt idx="40">
                  <c:v>129</c:v>
                </c:pt>
                <c:pt idx="41">
                  <c:v>110</c:v>
                </c:pt>
                <c:pt idx="42">
                  <c:v>172</c:v>
                </c:pt>
                <c:pt idx="43">
                  <c:v>125</c:v>
                </c:pt>
                <c:pt idx="44">
                  <c:v>97</c:v>
                </c:pt>
                <c:pt idx="45">
                  <c:v>100</c:v>
                </c:pt>
                <c:pt idx="46">
                  <c:v>80</c:v>
                </c:pt>
                <c:pt idx="47">
                  <c:v>64</c:v>
                </c:pt>
                <c:pt idx="48">
                  <c:v>121</c:v>
                </c:pt>
                <c:pt idx="49">
                  <c:v>95</c:v>
                </c:pt>
                <c:pt idx="50">
                  <c:v>90</c:v>
                </c:pt>
                <c:pt idx="51">
                  <c:v>70</c:v>
                </c:pt>
                <c:pt idx="52">
                  <c:v>65</c:v>
                </c:pt>
                <c:pt idx="53">
                  <c:v>108</c:v>
                </c:pt>
                <c:pt idx="54">
                  <c:v>55</c:v>
                </c:pt>
                <c:pt idx="55">
                  <c:v>65</c:v>
                </c:pt>
                <c:pt idx="56">
                  <c:v>201</c:v>
                </c:pt>
                <c:pt idx="57">
                  <c:v>147</c:v>
                </c:pt>
                <c:pt idx="58">
                  <c:v>211</c:v>
                </c:pt>
                <c:pt idx="59">
                  <c:v>150</c:v>
                </c:pt>
                <c:pt idx="60">
                  <c:v>89</c:v>
                </c:pt>
                <c:pt idx="61">
                  <c:v>118</c:v>
                </c:pt>
                <c:pt idx="62">
                  <c:v>155</c:v>
                </c:pt>
                <c:pt idx="63">
                  <c:v>69</c:v>
                </c:pt>
                <c:pt idx="64">
                  <c:v>73</c:v>
                </c:pt>
                <c:pt idx="65">
                  <c:v>84</c:v>
                </c:pt>
                <c:pt idx="66">
                  <c:v>57</c:v>
                </c:pt>
                <c:pt idx="67">
                  <c:v>125</c:v>
                </c:pt>
                <c:pt idx="68">
                  <c:v>138</c:v>
                </c:pt>
                <c:pt idx="69">
                  <c:v>118</c:v>
                </c:pt>
                <c:pt idx="70">
                  <c:v>89</c:v>
                </c:pt>
                <c:pt idx="71">
                  <c:v>187</c:v>
                </c:pt>
                <c:pt idx="72">
                  <c:v>372</c:v>
                </c:pt>
                <c:pt idx="73">
                  <c:v>332</c:v>
                </c:pt>
                <c:pt idx="74">
                  <c:v>171</c:v>
                </c:pt>
                <c:pt idx="75">
                  <c:v>198</c:v>
                </c:pt>
                <c:pt idx="76">
                  <c:v>226</c:v>
                </c:pt>
                <c:pt idx="77">
                  <c:v>198</c:v>
                </c:pt>
                <c:pt idx="78">
                  <c:v>212</c:v>
                </c:pt>
                <c:pt idx="79">
                  <c:v>191</c:v>
                </c:pt>
                <c:pt idx="80">
                  <c:v>201</c:v>
                </c:pt>
                <c:pt idx="81">
                  <c:v>193</c:v>
                </c:pt>
                <c:pt idx="82">
                  <c:v>114</c:v>
                </c:pt>
                <c:pt idx="83">
                  <c:v>115</c:v>
                </c:pt>
                <c:pt idx="84">
                  <c:v>185</c:v>
                </c:pt>
                <c:pt idx="85">
                  <c:v>151</c:v>
                </c:pt>
                <c:pt idx="86">
                  <c:v>168</c:v>
                </c:pt>
                <c:pt idx="87">
                  <c:v>119</c:v>
                </c:pt>
                <c:pt idx="88">
                  <c:v>210</c:v>
                </c:pt>
                <c:pt idx="89">
                  <c:v>250</c:v>
                </c:pt>
                <c:pt idx="90">
                  <c:v>219</c:v>
                </c:pt>
                <c:pt idx="91">
                  <c:v>175</c:v>
                </c:pt>
                <c:pt idx="92">
                  <c:v>144</c:v>
                </c:pt>
                <c:pt idx="93">
                  <c:v>127</c:v>
                </c:pt>
                <c:pt idx="94">
                  <c:v>96</c:v>
                </c:pt>
                <c:pt idx="95">
                  <c:v>120</c:v>
                </c:pt>
                <c:pt idx="96">
                  <c:v>142</c:v>
                </c:pt>
                <c:pt idx="97">
                  <c:v>273</c:v>
                </c:pt>
                <c:pt idx="98">
                  <c:v>252</c:v>
                </c:pt>
                <c:pt idx="99">
                  <c:v>791</c:v>
                </c:pt>
                <c:pt idx="100">
                  <c:v>711</c:v>
                </c:pt>
                <c:pt idx="101">
                  <c:v>1035</c:v>
                </c:pt>
                <c:pt idx="102">
                  <c:v>602</c:v>
                </c:pt>
                <c:pt idx="103">
                  <c:v>430</c:v>
                </c:pt>
                <c:pt idx="104">
                  <c:v>583</c:v>
                </c:pt>
                <c:pt idx="105">
                  <c:v>569</c:v>
                </c:pt>
                <c:pt idx="106">
                  <c:v>604</c:v>
                </c:pt>
                <c:pt idx="107">
                  <c:v>537</c:v>
                </c:pt>
                <c:pt idx="108">
                  <c:v>611</c:v>
                </c:pt>
                <c:pt idx="109">
                  <c:v>581</c:v>
                </c:pt>
                <c:pt idx="110">
                  <c:v>699</c:v>
                </c:pt>
                <c:pt idx="111">
                  <c:v>551</c:v>
                </c:pt>
                <c:pt idx="112">
                  <c:v>724</c:v>
                </c:pt>
                <c:pt idx="113">
                  <c:v>727</c:v>
                </c:pt>
                <c:pt idx="114">
                  <c:v>593</c:v>
                </c:pt>
                <c:pt idx="115">
                  <c:v>384</c:v>
                </c:pt>
                <c:pt idx="116">
                  <c:v>514</c:v>
                </c:pt>
                <c:pt idx="117">
                  <c:v>559</c:v>
                </c:pt>
                <c:pt idx="118">
                  <c:v>545</c:v>
                </c:pt>
                <c:pt idx="119">
                  <c:v>944</c:v>
                </c:pt>
                <c:pt idx="120">
                  <c:v>666</c:v>
                </c:pt>
                <c:pt idx="121">
                  <c:v>691</c:v>
                </c:pt>
                <c:pt idx="122">
                  <c:v>749</c:v>
                </c:pt>
                <c:pt idx="123">
                  <c:v>919</c:v>
                </c:pt>
                <c:pt idx="124">
                  <c:v>1232</c:v>
                </c:pt>
                <c:pt idx="125">
                  <c:v>997</c:v>
                </c:pt>
                <c:pt idx="126">
                  <c:v>1228</c:v>
                </c:pt>
                <c:pt idx="127">
                  <c:v>1228</c:v>
                </c:pt>
                <c:pt idx="128">
                  <c:v>1635</c:v>
                </c:pt>
                <c:pt idx="129">
                  <c:v>1539</c:v>
                </c:pt>
                <c:pt idx="130">
                  <c:v>1600</c:v>
                </c:pt>
                <c:pt idx="131">
                  <c:v>1698</c:v>
                </c:pt>
                <c:pt idx="132">
                  <c:v>1614</c:v>
                </c:pt>
                <c:pt idx="133">
                  <c:v>1780</c:v>
                </c:pt>
                <c:pt idx="134">
                  <c:v>1497</c:v>
                </c:pt>
                <c:pt idx="135">
                  <c:v>1498</c:v>
                </c:pt>
                <c:pt idx="136">
                  <c:v>1355</c:v>
                </c:pt>
                <c:pt idx="137">
                  <c:v>1422</c:v>
                </c:pt>
                <c:pt idx="138">
                  <c:v>1334</c:v>
                </c:pt>
                <c:pt idx="139">
                  <c:v>679</c:v>
                </c:pt>
                <c:pt idx="140">
                  <c:v>726</c:v>
                </c:pt>
                <c:pt idx="141">
                  <c:v>762</c:v>
                </c:pt>
                <c:pt idx="142">
                  <c:v>604</c:v>
                </c:pt>
                <c:pt idx="143">
                  <c:v>525</c:v>
                </c:pt>
                <c:pt idx="144">
                  <c:v>580</c:v>
                </c:pt>
                <c:pt idx="145">
                  <c:v>579</c:v>
                </c:pt>
                <c:pt idx="146">
                  <c:v>610</c:v>
                </c:pt>
                <c:pt idx="147">
                  <c:v>773</c:v>
                </c:pt>
                <c:pt idx="148">
                  <c:v>630</c:v>
                </c:pt>
                <c:pt idx="149">
                  <c:v>682</c:v>
                </c:pt>
                <c:pt idx="150">
                  <c:v>686</c:v>
                </c:pt>
                <c:pt idx="151">
                  <c:v>704</c:v>
                </c:pt>
                <c:pt idx="152">
                  <c:v>588</c:v>
                </c:pt>
                <c:pt idx="153">
                  <c:v>1187</c:v>
                </c:pt>
                <c:pt idx="154">
                  <c:v>964</c:v>
                </c:pt>
                <c:pt idx="155">
                  <c:v>899</c:v>
                </c:pt>
                <c:pt idx="156">
                  <c:v>925</c:v>
                </c:pt>
                <c:pt idx="157">
                  <c:v>1167</c:v>
                </c:pt>
                <c:pt idx="158">
                  <c:v>965</c:v>
                </c:pt>
                <c:pt idx="159">
                  <c:v>1557</c:v>
                </c:pt>
                <c:pt idx="160">
                  <c:v>997</c:v>
                </c:pt>
                <c:pt idx="161">
                  <c:v>761</c:v>
                </c:pt>
                <c:pt idx="162">
                  <c:v>552</c:v>
                </c:pt>
                <c:pt idx="163">
                  <c:v>588</c:v>
                </c:pt>
                <c:pt idx="164">
                  <c:v>988</c:v>
                </c:pt>
                <c:pt idx="165">
                  <c:v>603</c:v>
                </c:pt>
                <c:pt idx="166">
                  <c:v>420</c:v>
                </c:pt>
                <c:pt idx="167">
                  <c:v>317</c:v>
                </c:pt>
                <c:pt idx="168">
                  <c:v>354</c:v>
                </c:pt>
                <c:pt idx="169">
                  <c:v>300</c:v>
                </c:pt>
                <c:pt idx="170">
                  <c:v>282</c:v>
                </c:pt>
                <c:pt idx="171">
                  <c:v>378</c:v>
                </c:pt>
                <c:pt idx="172">
                  <c:v>370</c:v>
                </c:pt>
                <c:pt idx="173">
                  <c:v>307</c:v>
                </c:pt>
                <c:pt idx="174">
                  <c:v>346</c:v>
                </c:pt>
                <c:pt idx="175">
                  <c:v>297</c:v>
                </c:pt>
                <c:pt idx="176">
                  <c:v>307</c:v>
                </c:pt>
                <c:pt idx="177">
                  <c:v>280</c:v>
                </c:pt>
                <c:pt idx="178">
                  <c:v>261</c:v>
                </c:pt>
                <c:pt idx="179">
                  <c:v>312</c:v>
                </c:pt>
                <c:pt idx="180">
                  <c:v>330</c:v>
                </c:pt>
                <c:pt idx="181">
                  <c:v>489</c:v>
                </c:pt>
                <c:pt idx="182">
                  <c:v>432</c:v>
                </c:pt>
                <c:pt idx="183">
                  <c:v>348</c:v>
                </c:pt>
                <c:pt idx="184">
                  <c:v>348</c:v>
                </c:pt>
                <c:pt idx="185">
                  <c:v>271</c:v>
                </c:pt>
                <c:pt idx="186">
                  <c:v>262</c:v>
                </c:pt>
                <c:pt idx="187">
                  <c:v>235</c:v>
                </c:pt>
                <c:pt idx="188">
                  <c:v>263</c:v>
                </c:pt>
                <c:pt idx="189">
                  <c:v>218</c:v>
                </c:pt>
                <c:pt idx="190">
                  <c:v>246</c:v>
                </c:pt>
                <c:pt idx="191">
                  <c:v>286</c:v>
                </c:pt>
                <c:pt idx="192">
                  <c:v>292</c:v>
                </c:pt>
                <c:pt idx="193">
                  <c:v>426</c:v>
                </c:pt>
                <c:pt idx="194">
                  <c:v>193</c:v>
                </c:pt>
                <c:pt idx="195">
                  <c:v>235</c:v>
                </c:pt>
                <c:pt idx="196">
                  <c:v>208</c:v>
                </c:pt>
                <c:pt idx="197">
                  <c:v>152</c:v>
                </c:pt>
                <c:pt idx="198">
                  <c:v>153</c:v>
                </c:pt>
                <c:pt idx="199">
                  <c:v>130</c:v>
                </c:pt>
                <c:pt idx="200">
                  <c:v>181</c:v>
                </c:pt>
                <c:pt idx="201">
                  <c:v>130</c:v>
                </c:pt>
                <c:pt idx="202">
                  <c:v>114</c:v>
                </c:pt>
                <c:pt idx="203">
                  <c:v>138</c:v>
                </c:pt>
                <c:pt idx="204">
                  <c:v>148</c:v>
                </c:pt>
                <c:pt idx="205">
                  <c:v>172</c:v>
                </c:pt>
                <c:pt idx="206">
                  <c:v>151</c:v>
                </c:pt>
                <c:pt idx="207">
                  <c:v>142</c:v>
                </c:pt>
                <c:pt idx="208">
                  <c:v>216</c:v>
                </c:pt>
                <c:pt idx="209">
                  <c:v>203</c:v>
                </c:pt>
                <c:pt idx="210">
                  <c:v>212</c:v>
                </c:pt>
                <c:pt idx="211">
                  <c:v>188</c:v>
                </c:pt>
              </c:numCache>
            </c:numRef>
          </c:val>
          <c:smooth val="0"/>
        </c:ser>
        <c:axId val="15320077"/>
        <c:axId val="3662966"/>
      </c:lineChart>
      <c:dateAx>
        <c:axId val="15320077"/>
        <c:scaling>
          <c:orientation val="minMax"/>
          <c:min val="1080"/>
        </c:scaling>
        <c:axPos val="b"/>
        <c:majorGridlines/>
        <c:delete val="0"/>
        <c:numFmt formatCode="yyyy" sourceLinked="0"/>
        <c:majorTickMark val="out"/>
        <c:minorTickMark val="none"/>
        <c:tickLblPos val="nextTo"/>
        <c:crossAx val="3662966"/>
        <c:crosses val="autoZero"/>
        <c:auto val="0"/>
        <c:noMultiLvlLbl val="0"/>
      </c:dateAx>
      <c:valAx>
        <c:axId val="3662966"/>
        <c:scaling>
          <c:orientation val="minMax"/>
          <c:max val="1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320077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25"/>
          <c:y val="0.1032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38</xdr:row>
      <xdr:rowOff>133350</xdr:rowOff>
    </xdr:from>
    <xdr:to>
      <xdr:col>20</xdr:col>
      <xdr:colOff>371475</xdr:colOff>
      <xdr:row>58</xdr:row>
      <xdr:rowOff>85725</xdr:rowOff>
    </xdr:to>
    <xdr:graphicFrame>
      <xdr:nvGraphicFramePr>
        <xdr:cNvPr id="1" name="Chart 1"/>
        <xdr:cNvGraphicFramePr/>
      </xdr:nvGraphicFramePr>
      <xdr:xfrm>
        <a:off x="85725" y="6877050"/>
        <a:ext cx="63627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17</xdr:row>
      <xdr:rowOff>57150</xdr:rowOff>
    </xdr:from>
    <xdr:to>
      <xdr:col>20</xdr:col>
      <xdr:colOff>333375</xdr:colOff>
      <xdr:row>38</xdr:row>
      <xdr:rowOff>47625</xdr:rowOff>
    </xdr:to>
    <xdr:graphicFrame>
      <xdr:nvGraphicFramePr>
        <xdr:cNvPr id="2" name="Chart 2"/>
        <xdr:cNvGraphicFramePr/>
      </xdr:nvGraphicFramePr>
      <xdr:xfrm>
        <a:off x="19050" y="3200400"/>
        <a:ext cx="63912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2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ÚNOR 2008</v>
          </cell>
        </row>
        <row r="3">
          <cell r="B3">
            <v>39507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CSU_ZadatelePodleMesicu"/>
      <sheetName val="T16_UNHCR_Final"/>
      <sheetName val="T08a_Odneti_Final"/>
      <sheetName val="T18_PrDO_Final"/>
    </sheetNames>
    <sheetDataSet>
      <sheetData sheetId="4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8</v>
          </cell>
          <cell r="G1" t="str">
            <v>9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věznice</v>
          </cell>
          <cell r="G2" t="str">
            <v>nemocnice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Alžírsko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Ázerbajdžán</v>
          </cell>
          <cell r="B5">
            <v>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Bělorusko</v>
          </cell>
          <cell r="B6">
            <v>7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</row>
        <row r="8">
          <cell r="A8" t="str">
            <v>Bosna a Hercegovina</v>
          </cell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Čína</v>
          </cell>
          <cell r="B9">
            <v>0</v>
          </cell>
          <cell r="C9">
            <v>0</v>
          </cell>
          <cell r="D9">
            <v>3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Gruzie</v>
          </cell>
          <cell r="B10">
            <v>2</v>
          </cell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</row>
        <row r="11">
          <cell r="A11" t="str">
            <v>Irák</v>
          </cell>
          <cell r="B11">
            <v>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Kuba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Kyrgyzstán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Libye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Makedonie</v>
          </cell>
          <cell r="B16">
            <v>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Moldavsko</v>
          </cell>
          <cell r="B17">
            <v>2</v>
          </cell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</row>
        <row r="18">
          <cell r="A18" t="str">
            <v>Mongolsko</v>
          </cell>
          <cell r="B18">
            <v>15</v>
          </cell>
          <cell r="C18">
            <v>1</v>
          </cell>
          <cell r="D18">
            <v>0</v>
          </cell>
          <cell r="E18">
            <v>2</v>
          </cell>
          <cell r="F18">
            <v>0</v>
          </cell>
          <cell r="G18">
            <v>0</v>
          </cell>
        </row>
        <row r="19">
          <cell r="A19" t="str">
            <v>Myanmar</v>
          </cell>
          <cell r="B19">
            <v>3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Nigérie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</row>
        <row r="21">
          <cell r="A21" t="str">
            <v>Pákistán</v>
          </cell>
          <cell r="B21">
            <v>0</v>
          </cell>
          <cell r="C21">
            <v>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Pobřeží slonoviny</v>
          </cell>
          <cell r="B22">
            <v>2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Rusko</v>
          </cell>
          <cell r="B23">
            <v>7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Senegal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Srbsko</v>
          </cell>
          <cell r="B25">
            <v>2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</row>
        <row r="26">
          <cell r="A26" t="str">
            <v>Srí Lanka</v>
          </cell>
          <cell r="B26">
            <v>1</v>
          </cell>
          <cell r="C26">
            <v>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Tunisko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Turecko</v>
          </cell>
          <cell r="B28">
            <v>30</v>
          </cell>
          <cell r="C28">
            <v>37</v>
          </cell>
          <cell r="D28">
            <v>2</v>
          </cell>
          <cell r="E28">
            <v>0</v>
          </cell>
          <cell r="F28">
            <v>0</v>
          </cell>
          <cell r="G2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8"/>
  <dimension ref="A1:AZ250"/>
  <sheetViews>
    <sheetView showGridLines="0" tabSelected="1" view="pageBreakPreview" zoomScaleSheetLayoutView="100" workbookViewId="0" topLeftCell="A1">
      <selection activeCell="C37" sqref="C37"/>
    </sheetView>
  </sheetViews>
  <sheetFormatPr defaultColWidth="9.140625" defaultRowHeight="12.75"/>
  <cols>
    <col min="1" max="1" width="9.28125" style="35" bestFit="1" customWidth="1"/>
    <col min="2" max="3" width="4.28125" style="36" bestFit="1" customWidth="1"/>
    <col min="4" max="4" width="3.57421875" style="36" bestFit="1" customWidth="1"/>
    <col min="5" max="9" width="4.28125" style="36" bestFit="1" customWidth="1"/>
    <col min="10" max="10" width="4.421875" style="36" bestFit="1" customWidth="1"/>
    <col min="11" max="11" width="4.28125" style="36" bestFit="1" customWidth="1"/>
    <col min="12" max="12" width="4.421875" style="36" bestFit="1" customWidth="1"/>
    <col min="13" max="13" width="5.00390625" style="36" bestFit="1" customWidth="1"/>
    <col min="14" max="14" width="4.421875" style="36" bestFit="1" customWidth="1"/>
    <col min="15" max="15" width="5.00390625" style="36" bestFit="1" customWidth="1"/>
    <col min="16" max="19" width="4.28125" style="36" bestFit="1" customWidth="1"/>
    <col min="20" max="20" width="3.57421875" style="36" bestFit="1" customWidth="1"/>
    <col min="21" max="21" width="6.00390625" style="36" customWidth="1"/>
    <col min="22" max="22" width="9.140625" style="36" customWidth="1"/>
    <col min="23" max="23" width="16.28125" style="36" customWidth="1"/>
    <col min="24" max="24" width="7.28125" style="36" bestFit="1" customWidth="1"/>
    <col min="25" max="25" width="5.57421875" style="36" bestFit="1" customWidth="1"/>
    <col min="26" max="26" width="9.140625" style="36" customWidth="1"/>
    <col min="27" max="27" width="9.28125" style="36" bestFit="1" customWidth="1"/>
    <col min="28" max="29" width="9.140625" style="36" customWidth="1"/>
    <col min="30" max="30" width="9.7109375" style="36" bestFit="1" customWidth="1"/>
    <col min="31" max="31" width="9.140625" style="49" customWidth="1"/>
    <col min="32" max="16384" width="9.140625" style="36" customWidth="1"/>
  </cols>
  <sheetData>
    <row r="1" spans="1:31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E1" s="3"/>
    </row>
    <row r="2" spans="1:31" s="2" customFormat="1" ht="15.75">
      <c r="A2" s="1" t="str">
        <f>CONCATENATE("červenec 1990 - ",LOWER('[1]Nastavení'!$B$1))</f>
        <v>červenec 1990 - únor 2008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AE2" s="3"/>
    </row>
    <row r="3" spans="1:31" s="6" customFormat="1" ht="8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 t="s">
        <v>1</v>
      </c>
      <c r="AE3" s="7"/>
    </row>
    <row r="4" spans="1:52" s="11" customFormat="1" ht="42" customHeight="1">
      <c r="A4" s="8"/>
      <c r="B4" s="9">
        <v>1990</v>
      </c>
      <c r="C4" s="9">
        <v>1991</v>
      </c>
      <c r="D4" s="9">
        <v>1992</v>
      </c>
      <c r="E4" s="9">
        <v>1993</v>
      </c>
      <c r="F4" s="9">
        <v>1994</v>
      </c>
      <c r="G4" s="9">
        <v>1995</v>
      </c>
      <c r="H4" s="9">
        <v>1996</v>
      </c>
      <c r="I4" s="9">
        <v>1997</v>
      </c>
      <c r="J4" s="9">
        <v>1998</v>
      </c>
      <c r="K4" s="9">
        <v>1999</v>
      </c>
      <c r="L4" s="9">
        <v>2000</v>
      </c>
      <c r="M4" s="9">
        <v>2001</v>
      </c>
      <c r="N4" s="9">
        <v>2002</v>
      </c>
      <c r="O4" s="9">
        <v>2003</v>
      </c>
      <c r="P4" s="9">
        <v>2004</v>
      </c>
      <c r="Q4" s="9">
        <v>2005</v>
      </c>
      <c r="R4" s="9">
        <v>2006</v>
      </c>
      <c r="S4" s="9">
        <v>2007</v>
      </c>
      <c r="T4" s="9">
        <v>2008</v>
      </c>
      <c r="U4" s="9" t="s">
        <v>2</v>
      </c>
      <c r="V4" s="10"/>
      <c r="AE4" s="12" t="s">
        <v>3</v>
      </c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4"/>
    </row>
    <row r="5" spans="1:31" s="13" customFormat="1" ht="12.75">
      <c r="A5" s="15">
        <v>32874</v>
      </c>
      <c r="B5" s="16"/>
      <c r="C5" s="16">
        <v>395</v>
      </c>
      <c r="D5" s="16">
        <v>138</v>
      </c>
      <c r="E5" s="16">
        <v>30</v>
      </c>
      <c r="F5" s="16">
        <v>172</v>
      </c>
      <c r="G5" s="16">
        <v>55</v>
      </c>
      <c r="H5" s="16">
        <v>57</v>
      </c>
      <c r="I5" s="16">
        <v>212</v>
      </c>
      <c r="J5" s="16">
        <v>219</v>
      </c>
      <c r="K5" s="16">
        <v>602</v>
      </c>
      <c r="L5" s="16">
        <v>593</v>
      </c>
      <c r="M5" s="16">
        <v>1228</v>
      </c>
      <c r="N5" s="16">
        <v>1334</v>
      </c>
      <c r="O5" s="16">
        <v>686</v>
      </c>
      <c r="P5" s="17">
        <v>552</v>
      </c>
      <c r="Q5" s="18">
        <v>346</v>
      </c>
      <c r="R5" s="18">
        <v>262</v>
      </c>
      <c r="S5" s="18">
        <v>153</v>
      </c>
      <c r="T5" s="19">
        <v>212</v>
      </c>
      <c r="U5" s="20">
        <f aca="true" t="shared" si="0" ref="U5:U17">SUM(B5:T5)</f>
        <v>7246</v>
      </c>
      <c r="V5" s="21"/>
      <c r="AD5" s="22">
        <v>33055</v>
      </c>
      <c r="AE5" s="23">
        <f aca="true" t="shared" si="1" ref="AE5:AE68">VLOOKUP(DATE(1990,MONTH(AD5),1),$A$5:$T$16,YEAR(AD5)-1988,FALSE)</f>
        <v>1</v>
      </c>
    </row>
    <row r="6" spans="1:31" s="13" customFormat="1" ht="12.75">
      <c r="A6" s="24">
        <v>32905</v>
      </c>
      <c r="B6" s="16"/>
      <c r="C6" s="16">
        <v>330</v>
      </c>
      <c r="D6" s="16">
        <v>39</v>
      </c>
      <c r="E6" s="16">
        <v>45</v>
      </c>
      <c r="F6" s="16">
        <v>125</v>
      </c>
      <c r="G6" s="16">
        <v>65</v>
      </c>
      <c r="H6" s="16">
        <v>125</v>
      </c>
      <c r="I6" s="16">
        <v>191</v>
      </c>
      <c r="J6" s="16">
        <v>175</v>
      </c>
      <c r="K6" s="16">
        <v>430</v>
      </c>
      <c r="L6" s="16">
        <v>384</v>
      </c>
      <c r="M6" s="16">
        <v>1228</v>
      </c>
      <c r="N6" s="16">
        <v>679</v>
      </c>
      <c r="O6" s="16">
        <v>704</v>
      </c>
      <c r="P6" s="25">
        <v>588</v>
      </c>
      <c r="Q6" s="25">
        <v>297</v>
      </c>
      <c r="R6" s="25">
        <v>235</v>
      </c>
      <c r="S6" s="25">
        <v>130</v>
      </c>
      <c r="T6" s="26">
        <v>188</v>
      </c>
      <c r="U6" s="20">
        <f t="shared" si="0"/>
        <v>5958</v>
      </c>
      <c r="V6" s="21"/>
      <c r="AD6" s="22">
        <v>33086</v>
      </c>
      <c r="AE6" s="23">
        <f t="shared" si="1"/>
        <v>231</v>
      </c>
    </row>
    <row r="7" spans="1:31" s="13" customFormat="1" ht="12.75">
      <c r="A7" s="24">
        <v>32933</v>
      </c>
      <c r="B7" s="16"/>
      <c r="C7" s="16">
        <v>233</v>
      </c>
      <c r="D7" s="16">
        <v>45</v>
      </c>
      <c r="E7" s="16">
        <v>65</v>
      </c>
      <c r="F7" s="16">
        <v>97</v>
      </c>
      <c r="G7" s="16">
        <v>201</v>
      </c>
      <c r="H7" s="16">
        <v>138</v>
      </c>
      <c r="I7" s="16">
        <v>201</v>
      </c>
      <c r="J7" s="16">
        <v>144</v>
      </c>
      <c r="K7" s="16">
        <v>583</v>
      </c>
      <c r="L7" s="16">
        <v>514</v>
      </c>
      <c r="M7" s="16">
        <v>1635</v>
      </c>
      <c r="N7" s="16">
        <v>726</v>
      </c>
      <c r="O7" s="16">
        <v>588</v>
      </c>
      <c r="P7" s="25">
        <v>988</v>
      </c>
      <c r="Q7" s="25">
        <v>307</v>
      </c>
      <c r="R7" s="25">
        <v>263</v>
      </c>
      <c r="S7" s="25">
        <v>181</v>
      </c>
      <c r="T7" s="26"/>
      <c r="U7" s="20">
        <f t="shared" si="0"/>
        <v>6909</v>
      </c>
      <c r="V7" s="21"/>
      <c r="AD7" s="22">
        <v>33117</v>
      </c>
      <c r="AE7" s="23">
        <f t="shared" si="1"/>
        <v>146</v>
      </c>
    </row>
    <row r="8" spans="1:31" s="13" customFormat="1" ht="12.75">
      <c r="A8" s="24">
        <v>32964</v>
      </c>
      <c r="B8" s="16"/>
      <c r="C8" s="16">
        <v>165</v>
      </c>
      <c r="D8" s="16">
        <v>61</v>
      </c>
      <c r="E8" s="16">
        <v>71</v>
      </c>
      <c r="F8" s="16">
        <v>100</v>
      </c>
      <c r="G8" s="16">
        <v>147</v>
      </c>
      <c r="H8" s="16">
        <v>118</v>
      </c>
      <c r="I8" s="16">
        <v>193</v>
      </c>
      <c r="J8" s="16">
        <v>127</v>
      </c>
      <c r="K8" s="16">
        <v>569</v>
      </c>
      <c r="L8" s="16">
        <v>559</v>
      </c>
      <c r="M8" s="16">
        <v>1539</v>
      </c>
      <c r="N8" s="16">
        <v>762</v>
      </c>
      <c r="O8" s="16">
        <v>1187</v>
      </c>
      <c r="P8" s="25">
        <v>603</v>
      </c>
      <c r="Q8" s="25">
        <v>280</v>
      </c>
      <c r="R8" s="25">
        <v>218</v>
      </c>
      <c r="S8" s="25">
        <v>130</v>
      </c>
      <c r="T8" s="26"/>
      <c r="U8" s="20">
        <f t="shared" si="0"/>
        <v>6829</v>
      </c>
      <c r="V8" s="21"/>
      <c r="AD8" s="22">
        <v>33147</v>
      </c>
      <c r="AE8" s="23">
        <f t="shared" si="1"/>
        <v>355</v>
      </c>
    </row>
    <row r="9" spans="1:31" s="13" customFormat="1" ht="12.75">
      <c r="A9" s="24">
        <v>32994</v>
      </c>
      <c r="B9" s="16"/>
      <c r="C9" s="16">
        <v>248</v>
      </c>
      <c r="D9" s="16">
        <v>39</v>
      </c>
      <c r="E9" s="16">
        <v>141</v>
      </c>
      <c r="F9" s="16">
        <v>80</v>
      </c>
      <c r="G9" s="16">
        <v>211</v>
      </c>
      <c r="H9" s="16">
        <v>89</v>
      </c>
      <c r="I9" s="16">
        <v>114</v>
      </c>
      <c r="J9" s="16">
        <v>96</v>
      </c>
      <c r="K9" s="16">
        <v>604</v>
      </c>
      <c r="L9" s="16">
        <v>545</v>
      </c>
      <c r="M9" s="16">
        <v>1600</v>
      </c>
      <c r="N9" s="16">
        <v>604</v>
      </c>
      <c r="O9" s="16">
        <v>964</v>
      </c>
      <c r="P9" s="25">
        <v>420</v>
      </c>
      <c r="Q9" s="25">
        <v>261</v>
      </c>
      <c r="R9" s="25">
        <v>246</v>
      </c>
      <c r="S9" s="25">
        <v>114</v>
      </c>
      <c r="T9" s="26"/>
      <c r="U9" s="20">
        <f t="shared" si="0"/>
        <v>6376</v>
      </c>
      <c r="V9" s="21"/>
      <c r="AD9" s="22">
        <v>33178</v>
      </c>
      <c r="AE9" s="23">
        <f t="shared" si="1"/>
        <v>432</v>
      </c>
    </row>
    <row r="10" spans="1:31" s="13" customFormat="1" ht="12.75">
      <c r="A10" s="24">
        <v>33025</v>
      </c>
      <c r="B10" s="16"/>
      <c r="C10" s="16">
        <v>235</v>
      </c>
      <c r="D10" s="16">
        <v>64</v>
      </c>
      <c r="E10" s="16">
        <v>101</v>
      </c>
      <c r="F10" s="16">
        <v>64</v>
      </c>
      <c r="G10" s="16">
        <v>150</v>
      </c>
      <c r="H10" s="16">
        <v>187</v>
      </c>
      <c r="I10" s="16">
        <v>115</v>
      </c>
      <c r="J10" s="16">
        <v>120</v>
      </c>
      <c r="K10" s="16">
        <v>537</v>
      </c>
      <c r="L10" s="16">
        <v>944</v>
      </c>
      <c r="M10" s="16">
        <v>1698</v>
      </c>
      <c r="N10" s="16">
        <v>525</v>
      </c>
      <c r="O10" s="16">
        <v>899</v>
      </c>
      <c r="P10" s="25">
        <v>317</v>
      </c>
      <c r="Q10" s="25">
        <v>312</v>
      </c>
      <c r="R10" s="25">
        <v>286</v>
      </c>
      <c r="S10" s="25">
        <v>138</v>
      </c>
      <c r="T10" s="26"/>
      <c r="U10" s="20">
        <f t="shared" si="0"/>
        <v>6692</v>
      </c>
      <c r="V10" s="21"/>
      <c r="AD10" s="22">
        <v>33208</v>
      </c>
      <c r="AE10" s="23">
        <f t="shared" si="1"/>
        <v>437</v>
      </c>
    </row>
    <row r="11" spans="1:31" s="13" customFormat="1" ht="12.75">
      <c r="A11" s="24">
        <v>33055</v>
      </c>
      <c r="B11" s="16">
        <v>1</v>
      </c>
      <c r="C11" s="16">
        <v>104</v>
      </c>
      <c r="D11" s="16">
        <v>95</v>
      </c>
      <c r="E11" s="16">
        <v>169</v>
      </c>
      <c r="F11" s="16">
        <v>121</v>
      </c>
      <c r="G11" s="16">
        <v>89</v>
      </c>
      <c r="H11" s="16">
        <v>372</v>
      </c>
      <c r="I11" s="16">
        <v>185</v>
      </c>
      <c r="J11" s="16">
        <v>142</v>
      </c>
      <c r="K11" s="16">
        <v>611</v>
      </c>
      <c r="L11" s="16">
        <v>666</v>
      </c>
      <c r="M11" s="16">
        <v>1614</v>
      </c>
      <c r="N11" s="16">
        <v>580</v>
      </c>
      <c r="O11" s="16">
        <v>925</v>
      </c>
      <c r="P11" s="25">
        <v>354</v>
      </c>
      <c r="Q11" s="25">
        <v>330</v>
      </c>
      <c r="R11" s="25">
        <v>292</v>
      </c>
      <c r="S11" s="25">
        <v>148</v>
      </c>
      <c r="T11" s="26"/>
      <c r="U11" s="20">
        <f t="shared" si="0"/>
        <v>6798</v>
      </c>
      <c r="V11" s="21"/>
      <c r="AD11" s="22">
        <v>33239</v>
      </c>
      <c r="AE11" s="23">
        <f t="shared" si="1"/>
        <v>395</v>
      </c>
    </row>
    <row r="12" spans="1:31" s="13" customFormat="1" ht="12.75">
      <c r="A12" s="24">
        <v>33086</v>
      </c>
      <c r="B12" s="16">
        <v>231</v>
      </c>
      <c r="C12" s="16">
        <v>137</v>
      </c>
      <c r="D12" s="16">
        <v>67</v>
      </c>
      <c r="E12" s="16">
        <v>198</v>
      </c>
      <c r="F12" s="16">
        <v>95</v>
      </c>
      <c r="G12" s="16">
        <v>118</v>
      </c>
      <c r="H12" s="16">
        <v>332</v>
      </c>
      <c r="I12" s="16">
        <v>151</v>
      </c>
      <c r="J12" s="16">
        <v>273</v>
      </c>
      <c r="K12" s="16">
        <v>581</v>
      </c>
      <c r="L12" s="16">
        <v>691</v>
      </c>
      <c r="M12" s="16">
        <v>1780</v>
      </c>
      <c r="N12" s="16">
        <v>579</v>
      </c>
      <c r="O12" s="16">
        <v>1167</v>
      </c>
      <c r="P12" s="25">
        <v>300</v>
      </c>
      <c r="Q12" s="25">
        <v>489</v>
      </c>
      <c r="R12" s="25">
        <v>426</v>
      </c>
      <c r="S12" s="25">
        <v>172</v>
      </c>
      <c r="T12" s="26"/>
      <c r="U12" s="20">
        <f t="shared" si="0"/>
        <v>7787</v>
      </c>
      <c r="V12" s="21"/>
      <c r="AD12" s="22">
        <v>33270</v>
      </c>
      <c r="AE12" s="23">
        <f t="shared" si="1"/>
        <v>330</v>
      </c>
    </row>
    <row r="13" spans="1:31" s="13" customFormat="1" ht="12.75">
      <c r="A13" s="24">
        <v>33117</v>
      </c>
      <c r="B13" s="16">
        <v>146</v>
      </c>
      <c r="C13" s="16">
        <v>77</v>
      </c>
      <c r="D13" s="16">
        <v>82</v>
      </c>
      <c r="E13" s="16">
        <v>814</v>
      </c>
      <c r="F13" s="16">
        <v>90</v>
      </c>
      <c r="G13" s="16">
        <v>155</v>
      </c>
      <c r="H13" s="16">
        <v>171</v>
      </c>
      <c r="I13" s="16">
        <v>168</v>
      </c>
      <c r="J13" s="16">
        <v>252</v>
      </c>
      <c r="K13" s="16">
        <v>699</v>
      </c>
      <c r="L13" s="16">
        <v>749</v>
      </c>
      <c r="M13" s="16">
        <v>1497</v>
      </c>
      <c r="N13" s="16">
        <v>610</v>
      </c>
      <c r="O13" s="16">
        <v>965</v>
      </c>
      <c r="P13" s="25">
        <v>282</v>
      </c>
      <c r="Q13" s="25">
        <v>432</v>
      </c>
      <c r="R13" s="25">
        <v>193</v>
      </c>
      <c r="S13" s="25">
        <v>151</v>
      </c>
      <c r="T13" s="26"/>
      <c r="U13" s="20">
        <f t="shared" si="0"/>
        <v>7533</v>
      </c>
      <c r="V13" s="21"/>
      <c r="AD13" s="22">
        <v>33298</v>
      </c>
      <c r="AE13" s="23">
        <f t="shared" si="1"/>
        <v>233</v>
      </c>
    </row>
    <row r="14" spans="1:31" s="13" customFormat="1" ht="12.75">
      <c r="A14" s="24">
        <v>33147</v>
      </c>
      <c r="B14" s="16">
        <v>355</v>
      </c>
      <c r="C14" s="16">
        <v>80</v>
      </c>
      <c r="D14" s="16">
        <v>76</v>
      </c>
      <c r="E14" s="16">
        <v>334</v>
      </c>
      <c r="F14" s="16">
        <v>70</v>
      </c>
      <c r="G14" s="16">
        <v>69</v>
      </c>
      <c r="H14" s="16">
        <v>198</v>
      </c>
      <c r="I14" s="16">
        <v>119</v>
      </c>
      <c r="J14" s="16">
        <v>791</v>
      </c>
      <c r="K14" s="16">
        <v>551</v>
      </c>
      <c r="L14" s="16">
        <v>919</v>
      </c>
      <c r="M14" s="16">
        <v>1498</v>
      </c>
      <c r="N14" s="16">
        <v>773</v>
      </c>
      <c r="O14" s="16">
        <v>1557</v>
      </c>
      <c r="P14" s="25">
        <v>378</v>
      </c>
      <c r="Q14" s="25">
        <v>348</v>
      </c>
      <c r="R14" s="25">
        <v>235</v>
      </c>
      <c r="S14" s="25">
        <v>142</v>
      </c>
      <c r="T14" s="26"/>
      <c r="U14" s="20">
        <f t="shared" si="0"/>
        <v>8493</v>
      </c>
      <c r="V14" s="21"/>
      <c r="AD14" s="22">
        <v>33329</v>
      </c>
      <c r="AE14" s="23">
        <f t="shared" si="1"/>
        <v>165</v>
      </c>
    </row>
    <row r="15" spans="1:31" s="13" customFormat="1" ht="12.75">
      <c r="A15" s="24">
        <v>33178</v>
      </c>
      <c r="B15" s="16">
        <v>432</v>
      </c>
      <c r="C15" s="16">
        <v>122</v>
      </c>
      <c r="D15" s="16">
        <v>70</v>
      </c>
      <c r="E15" s="16">
        <v>129</v>
      </c>
      <c r="F15" s="16">
        <v>65</v>
      </c>
      <c r="G15" s="16">
        <v>73</v>
      </c>
      <c r="H15" s="16">
        <v>226</v>
      </c>
      <c r="I15" s="16">
        <v>210</v>
      </c>
      <c r="J15" s="16">
        <v>711</v>
      </c>
      <c r="K15" s="16">
        <v>724</v>
      </c>
      <c r="L15" s="16">
        <v>1232</v>
      </c>
      <c r="M15" s="16">
        <v>1355</v>
      </c>
      <c r="N15" s="16">
        <v>630</v>
      </c>
      <c r="O15" s="16">
        <v>997</v>
      </c>
      <c r="P15" s="25">
        <v>370</v>
      </c>
      <c r="Q15" s="25">
        <v>348</v>
      </c>
      <c r="R15" s="25">
        <v>208</v>
      </c>
      <c r="S15" s="25">
        <v>216</v>
      </c>
      <c r="T15" s="26"/>
      <c r="U15" s="20">
        <f t="shared" si="0"/>
        <v>8118</v>
      </c>
      <c r="V15" s="21"/>
      <c r="AD15" s="22">
        <v>33359</v>
      </c>
      <c r="AE15" s="23">
        <f t="shared" si="1"/>
        <v>248</v>
      </c>
    </row>
    <row r="16" spans="1:31" s="13" customFormat="1" ht="12.75">
      <c r="A16" s="27">
        <v>33208</v>
      </c>
      <c r="B16" s="16">
        <v>437</v>
      </c>
      <c r="C16" s="16">
        <v>100</v>
      </c>
      <c r="D16" s="16">
        <v>65</v>
      </c>
      <c r="E16" s="16">
        <v>110</v>
      </c>
      <c r="F16" s="16">
        <v>108</v>
      </c>
      <c r="G16" s="16">
        <v>84</v>
      </c>
      <c r="H16" s="16">
        <v>198</v>
      </c>
      <c r="I16" s="16">
        <v>250</v>
      </c>
      <c r="J16" s="16">
        <v>1035</v>
      </c>
      <c r="K16" s="16">
        <v>727</v>
      </c>
      <c r="L16" s="16">
        <v>997</v>
      </c>
      <c r="M16" s="16">
        <v>1422</v>
      </c>
      <c r="N16" s="16">
        <v>682</v>
      </c>
      <c r="O16" s="16">
        <v>761</v>
      </c>
      <c r="P16" s="28">
        <v>307</v>
      </c>
      <c r="Q16" s="29">
        <v>271</v>
      </c>
      <c r="R16" s="29">
        <v>152</v>
      </c>
      <c r="S16" s="29">
        <v>203</v>
      </c>
      <c r="T16" s="30"/>
      <c r="U16" s="20">
        <f t="shared" si="0"/>
        <v>7909</v>
      </c>
      <c r="V16" s="21"/>
      <c r="AD16" s="22">
        <v>33390</v>
      </c>
      <c r="AE16" s="23">
        <f t="shared" si="1"/>
        <v>235</v>
      </c>
    </row>
    <row r="17" spans="1:32" s="34" customFormat="1" ht="12.75">
      <c r="A17" s="31" t="s">
        <v>2</v>
      </c>
      <c r="B17" s="32">
        <f aca="true" t="shared" si="2" ref="B17:T17">SUM(B5:B16)</f>
        <v>1602</v>
      </c>
      <c r="C17" s="32">
        <f t="shared" si="2"/>
        <v>2226</v>
      </c>
      <c r="D17" s="32">
        <f t="shared" si="2"/>
        <v>841</v>
      </c>
      <c r="E17" s="32">
        <f t="shared" si="2"/>
        <v>2207</v>
      </c>
      <c r="F17" s="32">
        <f t="shared" si="2"/>
        <v>1187</v>
      </c>
      <c r="G17" s="32">
        <f t="shared" si="2"/>
        <v>1417</v>
      </c>
      <c r="H17" s="32">
        <f t="shared" si="2"/>
        <v>2211</v>
      </c>
      <c r="I17" s="32">
        <f t="shared" si="2"/>
        <v>2109</v>
      </c>
      <c r="J17" s="32">
        <f t="shared" si="2"/>
        <v>4085</v>
      </c>
      <c r="K17" s="32">
        <f t="shared" si="2"/>
        <v>7218</v>
      </c>
      <c r="L17" s="32">
        <f t="shared" si="2"/>
        <v>8793</v>
      </c>
      <c r="M17" s="32">
        <f t="shared" si="2"/>
        <v>18094</v>
      </c>
      <c r="N17" s="32">
        <f t="shared" si="2"/>
        <v>8484</v>
      </c>
      <c r="O17" s="32">
        <f t="shared" si="2"/>
        <v>11400</v>
      </c>
      <c r="P17" s="32">
        <f t="shared" si="2"/>
        <v>5459</v>
      </c>
      <c r="Q17" s="32">
        <f t="shared" si="2"/>
        <v>4021</v>
      </c>
      <c r="R17" s="32">
        <f t="shared" si="2"/>
        <v>3016</v>
      </c>
      <c r="S17" s="32">
        <f t="shared" si="2"/>
        <v>1878</v>
      </c>
      <c r="T17" s="32">
        <f t="shared" si="2"/>
        <v>400</v>
      </c>
      <c r="U17" s="33">
        <f t="shared" si="0"/>
        <v>86648</v>
      </c>
      <c r="V17" s="21"/>
      <c r="AD17" s="22">
        <v>33420</v>
      </c>
      <c r="AE17" s="23">
        <f t="shared" si="1"/>
        <v>104</v>
      </c>
      <c r="AF17" s="13"/>
    </row>
    <row r="18" spans="10:32" ht="13.5" customHeight="1">
      <c r="J18" s="37"/>
      <c r="K18" s="37"/>
      <c r="L18" s="37"/>
      <c r="U18" s="21"/>
      <c r="AD18" s="22">
        <v>33451</v>
      </c>
      <c r="AE18" s="23">
        <f t="shared" si="1"/>
        <v>137</v>
      </c>
      <c r="AF18" s="13"/>
    </row>
    <row r="19" spans="10:32" ht="13.5" customHeight="1">
      <c r="J19" s="37"/>
      <c r="K19" s="37"/>
      <c r="L19" s="37"/>
      <c r="AD19" s="22">
        <v>33482</v>
      </c>
      <c r="AE19" s="23">
        <f t="shared" si="1"/>
        <v>77</v>
      </c>
      <c r="AF19" s="13"/>
    </row>
    <row r="20" spans="10:32" ht="13.5" customHeight="1">
      <c r="J20" s="37"/>
      <c r="K20" s="37"/>
      <c r="L20" s="37"/>
      <c r="V20" s="38"/>
      <c r="AD20" s="22">
        <v>33512</v>
      </c>
      <c r="AE20" s="23">
        <f t="shared" si="1"/>
        <v>80</v>
      </c>
      <c r="AF20" s="13"/>
    </row>
    <row r="21" spans="13:32" ht="13.5" customHeight="1">
      <c r="M21" s="39"/>
      <c r="N21" s="39"/>
      <c r="AD21" s="22">
        <v>33543</v>
      </c>
      <c r="AE21" s="23">
        <f t="shared" si="1"/>
        <v>122</v>
      </c>
      <c r="AF21" s="13"/>
    </row>
    <row r="22" spans="30:32" ht="13.5" customHeight="1">
      <c r="AD22" s="22">
        <v>33573</v>
      </c>
      <c r="AE22" s="23">
        <f t="shared" si="1"/>
        <v>100</v>
      </c>
      <c r="AF22" s="13"/>
    </row>
    <row r="23" spans="30:32" ht="13.5" customHeight="1">
      <c r="AD23" s="22">
        <v>33604</v>
      </c>
      <c r="AE23" s="23">
        <f t="shared" si="1"/>
        <v>138</v>
      </c>
      <c r="AF23" s="13"/>
    </row>
    <row r="24" spans="30:32" ht="13.5" customHeight="1">
      <c r="AD24" s="22">
        <v>33635</v>
      </c>
      <c r="AE24" s="23">
        <f t="shared" si="1"/>
        <v>39</v>
      </c>
      <c r="AF24" s="13"/>
    </row>
    <row r="25" spans="30:32" ht="13.5" customHeight="1">
      <c r="AD25" s="22">
        <v>33664</v>
      </c>
      <c r="AE25" s="23">
        <f t="shared" si="1"/>
        <v>45</v>
      </c>
      <c r="AF25" s="13"/>
    </row>
    <row r="26" spans="30:32" ht="13.5" customHeight="1">
      <c r="AD26" s="22">
        <v>33695</v>
      </c>
      <c r="AE26" s="23">
        <f t="shared" si="1"/>
        <v>61</v>
      </c>
      <c r="AF26" s="13"/>
    </row>
    <row r="27" spans="30:32" ht="13.5" customHeight="1">
      <c r="AD27" s="22">
        <v>33725</v>
      </c>
      <c r="AE27" s="23">
        <f t="shared" si="1"/>
        <v>39</v>
      </c>
      <c r="AF27" s="13"/>
    </row>
    <row r="28" spans="30:32" ht="13.5" customHeight="1">
      <c r="AD28" s="22">
        <v>33756</v>
      </c>
      <c r="AE28" s="23">
        <f t="shared" si="1"/>
        <v>64</v>
      </c>
      <c r="AF28" s="13"/>
    </row>
    <row r="29" spans="30:32" ht="13.5" customHeight="1">
      <c r="AD29" s="22">
        <v>33786</v>
      </c>
      <c r="AE29" s="23">
        <f t="shared" si="1"/>
        <v>95</v>
      </c>
      <c r="AF29" s="13"/>
    </row>
    <row r="30" spans="30:32" ht="13.5" customHeight="1">
      <c r="AD30" s="22">
        <v>33817</v>
      </c>
      <c r="AE30" s="23">
        <f t="shared" si="1"/>
        <v>67</v>
      </c>
      <c r="AF30" s="13"/>
    </row>
    <row r="31" spans="30:32" ht="13.5" customHeight="1">
      <c r="AD31" s="22">
        <v>33848</v>
      </c>
      <c r="AE31" s="23">
        <f t="shared" si="1"/>
        <v>82</v>
      </c>
      <c r="AF31" s="13"/>
    </row>
    <row r="32" spans="30:32" ht="13.5" customHeight="1">
      <c r="AD32" s="22">
        <v>33878</v>
      </c>
      <c r="AE32" s="23">
        <f t="shared" si="1"/>
        <v>76</v>
      </c>
      <c r="AF32" s="13"/>
    </row>
    <row r="33" spans="30:32" ht="13.5" customHeight="1">
      <c r="AD33" s="22">
        <v>33909</v>
      </c>
      <c r="AE33" s="23">
        <f t="shared" si="1"/>
        <v>70</v>
      </c>
      <c r="AF33" s="13"/>
    </row>
    <row r="34" spans="30:32" ht="13.5" customHeight="1">
      <c r="AD34" s="22">
        <v>33939</v>
      </c>
      <c r="AE34" s="23">
        <f t="shared" si="1"/>
        <v>65</v>
      </c>
      <c r="AF34" s="13"/>
    </row>
    <row r="35" spans="30:32" ht="13.5" customHeight="1">
      <c r="AD35" s="22">
        <v>33970</v>
      </c>
      <c r="AE35" s="23">
        <f t="shared" si="1"/>
        <v>30</v>
      </c>
      <c r="AF35" s="13"/>
    </row>
    <row r="36" spans="30:32" ht="13.5" customHeight="1">
      <c r="AD36" s="22">
        <v>34001</v>
      </c>
      <c r="AE36" s="23">
        <f t="shared" si="1"/>
        <v>45</v>
      </c>
      <c r="AF36" s="13"/>
    </row>
    <row r="37" spans="30:32" ht="13.5" customHeight="1">
      <c r="AD37" s="22">
        <v>34029</v>
      </c>
      <c r="AE37" s="23">
        <f t="shared" si="1"/>
        <v>65</v>
      </c>
      <c r="AF37" s="13"/>
    </row>
    <row r="38" spans="30:32" ht="13.5" customHeight="1">
      <c r="AD38" s="22">
        <v>34060</v>
      </c>
      <c r="AE38" s="23">
        <f t="shared" si="1"/>
        <v>71</v>
      </c>
      <c r="AF38" s="13"/>
    </row>
    <row r="39" spans="1:32" ht="13.5" customHeight="1">
      <c r="A39" s="40" t="str">
        <f>CONCATENATE("Nejčastější státní příslušnosti žadatelů v roce ",YEAR('[1]Nastavení'!B3))</f>
        <v>Nejčastější státní příslušnosti žadatelů v roce 2008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AD39" s="22">
        <v>34090</v>
      </c>
      <c r="AE39" s="23">
        <f t="shared" si="1"/>
        <v>141</v>
      </c>
      <c r="AF39" s="13"/>
    </row>
    <row r="40" spans="1:32" ht="13.5" customHeight="1">
      <c r="A40" s="40" t="str">
        <f>CONCATENATE("( k ",DAY('[1]Nastavení'!$B$3),".",MONTH('[1]Nastavení'!$B$3),".",YEAR('[1]Nastavení'!$B$3),")")</f>
        <v>( k 29.2.2008)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AD40" s="22">
        <v>34121</v>
      </c>
      <c r="AE40" s="23">
        <f t="shared" si="1"/>
        <v>101</v>
      </c>
      <c r="AF40" s="13"/>
    </row>
    <row r="41" spans="15:32" ht="13.5" customHeight="1">
      <c r="O41" s="41"/>
      <c r="P41" s="41"/>
      <c r="Q41" s="41"/>
      <c r="R41" s="41"/>
      <c r="S41" s="41"/>
      <c r="T41" s="41"/>
      <c r="AD41" s="22">
        <v>34151</v>
      </c>
      <c r="AE41" s="23">
        <f t="shared" si="1"/>
        <v>169</v>
      </c>
      <c r="AF41" s="13"/>
    </row>
    <row r="42" spans="30:32" ht="13.5" customHeight="1">
      <c r="AD42" s="22">
        <v>34182</v>
      </c>
      <c r="AE42" s="23">
        <f t="shared" si="1"/>
        <v>198</v>
      </c>
      <c r="AF42" s="13"/>
    </row>
    <row r="43" spans="30:32" ht="13.5" customHeight="1">
      <c r="AD43" s="22">
        <v>34213</v>
      </c>
      <c r="AE43" s="23">
        <f t="shared" si="1"/>
        <v>814</v>
      </c>
      <c r="AF43" s="13"/>
    </row>
    <row r="44" spans="23:32" ht="13.5" customHeight="1">
      <c r="W44" s="42"/>
      <c r="X44" s="42" t="s">
        <v>4</v>
      </c>
      <c r="Y44" s="42"/>
      <c r="Z44" s="42" t="s">
        <v>5</v>
      </c>
      <c r="AA44" s="42" t="s">
        <v>6</v>
      </c>
      <c r="AD44" s="22">
        <v>34243</v>
      </c>
      <c r="AE44" s="23">
        <f t="shared" si="1"/>
        <v>334</v>
      </c>
      <c r="AF44" s="13"/>
    </row>
    <row r="45" spans="23:32" ht="13.5" customHeight="1">
      <c r="W45" s="43" t="str">
        <f aca="true" t="shared" si="3" ref="W45:W55">Z45</f>
        <v>Turecko</v>
      </c>
      <c r="X45" s="44">
        <f aca="true" t="shared" si="4" ref="X45:X55">Y45/100</f>
        <v>0.3575</v>
      </c>
      <c r="Y45" s="45">
        <f aca="true" t="shared" si="5" ref="Y45:Y55">AA45</f>
        <v>35.75</v>
      </c>
      <c r="Z45" s="46" t="s">
        <v>7</v>
      </c>
      <c r="AA45" s="47">
        <v>35.75</v>
      </c>
      <c r="AD45" s="22">
        <v>34274</v>
      </c>
      <c r="AE45" s="23">
        <f t="shared" si="1"/>
        <v>129</v>
      </c>
      <c r="AF45" s="13"/>
    </row>
    <row r="46" spans="23:32" ht="13.5" customHeight="1">
      <c r="W46" s="43" t="str">
        <f t="shared" si="3"/>
        <v>Ukrajina</v>
      </c>
      <c r="X46" s="44">
        <f t="shared" si="4"/>
        <v>0.15</v>
      </c>
      <c r="Y46" s="45">
        <f t="shared" si="5"/>
        <v>15</v>
      </c>
      <c r="Z46" s="46" t="s">
        <v>8</v>
      </c>
      <c r="AA46" s="47">
        <v>15</v>
      </c>
      <c r="AD46" s="22">
        <v>34304</v>
      </c>
      <c r="AE46" s="23">
        <f t="shared" si="1"/>
        <v>110</v>
      </c>
      <c r="AF46" s="13"/>
    </row>
    <row r="47" spans="23:32" ht="13.5" customHeight="1">
      <c r="W47" s="43" t="str">
        <f t="shared" si="3"/>
        <v>Mongolsko</v>
      </c>
      <c r="X47" s="44">
        <f t="shared" si="4"/>
        <v>0.0875</v>
      </c>
      <c r="Y47" s="45">
        <f t="shared" si="5"/>
        <v>8.75</v>
      </c>
      <c r="Z47" s="46" t="s">
        <v>9</v>
      </c>
      <c r="AA47" s="47">
        <v>8.75</v>
      </c>
      <c r="AD47" s="22">
        <v>34335</v>
      </c>
      <c r="AE47" s="23">
        <f t="shared" si="1"/>
        <v>172</v>
      </c>
      <c r="AF47" s="13"/>
    </row>
    <row r="48" spans="23:32" ht="13.5" customHeight="1">
      <c r="W48" s="43" t="str">
        <f t="shared" si="3"/>
        <v>Vietnam</v>
      </c>
      <c r="X48" s="44">
        <f t="shared" si="4"/>
        <v>0.08</v>
      </c>
      <c r="Y48" s="45">
        <f t="shared" si="5"/>
        <v>8</v>
      </c>
      <c r="Z48" s="46" t="s">
        <v>10</v>
      </c>
      <c r="AA48" s="47">
        <v>8</v>
      </c>
      <c r="AD48" s="22">
        <v>34366</v>
      </c>
      <c r="AE48" s="23">
        <f t="shared" si="1"/>
        <v>125</v>
      </c>
      <c r="AF48" s="13"/>
    </row>
    <row r="49" spans="23:32" ht="13.5" customHeight="1">
      <c r="W49" s="43" t="str">
        <f t="shared" si="3"/>
        <v>Bělorusko</v>
      </c>
      <c r="X49" s="44">
        <f t="shared" si="4"/>
        <v>0.05</v>
      </c>
      <c r="Y49" s="45">
        <f t="shared" si="5"/>
        <v>5</v>
      </c>
      <c r="Z49" s="46" t="s">
        <v>11</v>
      </c>
      <c r="AA49" s="47">
        <v>5</v>
      </c>
      <c r="AD49" s="22">
        <v>34394</v>
      </c>
      <c r="AE49" s="23">
        <f t="shared" si="1"/>
        <v>97</v>
      </c>
      <c r="AF49" s="13"/>
    </row>
    <row r="50" spans="23:32" ht="13.5" customHeight="1">
      <c r="W50" s="43" t="str">
        <f t="shared" si="3"/>
        <v>Rusko</v>
      </c>
      <c r="X50" s="44">
        <f t="shared" si="4"/>
        <v>0.04</v>
      </c>
      <c r="Y50" s="45">
        <f t="shared" si="5"/>
        <v>4</v>
      </c>
      <c r="Z50" s="46" t="s">
        <v>12</v>
      </c>
      <c r="AA50" s="47">
        <v>4</v>
      </c>
      <c r="AD50" s="22">
        <v>34425</v>
      </c>
      <c r="AE50" s="23">
        <f t="shared" si="1"/>
        <v>100</v>
      </c>
      <c r="AF50" s="13"/>
    </row>
    <row r="51" spans="23:32" ht="13.5" customHeight="1">
      <c r="W51" s="43" t="str">
        <f t="shared" si="3"/>
        <v>Kazachstán</v>
      </c>
      <c r="X51" s="44">
        <f t="shared" si="4"/>
        <v>0.04</v>
      </c>
      <c r="Y51" s="45">
        <f t="shared" si="5"/>
        <v>4</v>
      </c>
      <c r="Z51" s="46" t="s">
        <v>13</v>
      </c>
      <c r="AA51" s="47">
        <v>4</v>
      </c>
      <c r="AD51" s="22">
        <v>34455</v>
      </c>
      <c r="AE51" s="23">
        <f t="shared" si="1"/>
        <v>80</v>
      </c>
      <c r="AF51" s="13"/>
    </row>
    <row r="52" spans="23:32" ht="13.5" customHeight="1">
      <c r="W52" s="43" t="str">
        <f t="shared" si="3"/>
        <v>Ostatní</v>
      </c>
      <c r="X52" s="44">
        <f t="shared" si="4"/>
        <v>0.195</v>
      </c>
      <c r="Y52" s="45">
        <f t="shared" si="5"/>
        <v>19.5</v>
      </c>
      <c r="Z52" s="46" t="s">
        <v>14</v>
      </c>
      <c r="AA52" s="47">
        <v>19.5</v>
      </c>
      <c r="AD52" s="22">
        <v>34486</v>
      </c>
      <c r="AE52" s="23">
        <f t="shared" si="1"/>
        <v>64</v>
      </c>
      <c r="AF52" s="13"/>
    </row>
    <row r="53" spans="23:32" ht="13.5" customHeight="1">
      <c r="W53" s="43">
        <f t="shared" si="3"/>
        <v>0</v>
      </c>
      <c r="X53" s="44">
        <f t="shared" si="4"/>
        <v>0</v>
      </c>
      <c r="Y53" s="45">
        <f t="shared" si="5"/>
        <v>0</v>
      </c>
      <c r="Z53" s="46"/>
      <c r="AA53" s="47"/>
      <c r="AD53" s="22">
        <v>34516</v>
      </c>
      <c r="AE53" s="23">
        <f t="shared" si="1"/>
        <v>121</v>
      </c>
      <c r="AF53" s="13"/>
    </row>
    <row r="54" spans="23:32" ht="13.5" customHeight="1">
      <c r="W54" s="43">
        <f t="shared" si="3"/>
        <v>0</v>
      </c>
      <c r="X54" s="44">
        <f t="shared" si="4"/>
        <v>0</v>
      </c>
      <c r="Y54" s="45">
        <f t="shared" si="5"/>
        <v>0</v>
      </c>
      <c r="Z54" s="46"/>
      <c r="AA54" s="47"/>
      <c r="AD54" s="22">
        <v>34547</v>
      </c>
      <c r="AE54" s="23">
        <f t="shared" si="1"/>
        <v>95</v>
      </c>
      <c r="AF54" s="13"/>
    </row>
    <row r="55" spans="23:32" ht="13.5" customHeight="1">
      <c r="W55" s="43">
        <f t="shared" si="3"/>
        <v>0</v>
      </c>
      <c r="X55" s="44">
        <f t="shared" si="4"/>
        <v>0</v>
      </c>
      <c r="Y55" s="45">
        <f t="shared" si="5"/>
        <v>0</v>
      </c>
      <c r="Z55" s="46"/>
      <c r="AA55" s="47"/>
      <c r="AD55" s="22">
        <v>34578</v>
      </c>
      <c r="AE55" s="23">
        <f t="shared" si="1"/>
        <v>90</v>
      </c>
      <c r="AF55" s="13"/>
    </row>
    <row r="56" spans="23:32" ht="13.5" customHeight="1">
      <c r="W56" s="43"/>
      <c r="X56" s="44"/>
      <c r="Y56" s="45"/>
      <c r="Z56" s="46"/>
      <c r="AA56" s="47"/>
      <c r="AD56" s="22">
        <v>34608</v>
      </c>
      <c r="AE56" s="23">
        <f t="shared" si="1"/>
        <v>70</v>
      </c>
      <c r="AF56" s="13"/>
    </row>
    <row r="57" spans="23:32" ht="13.5" customHeight="1">
      <c r="W57" s="48"/>
      <c r="X57" s="48"/>
      <c r="Y57" s="48"/>
      <c r="AD57" s="22">
        <v>34639</v>
      </c>
      <c r="AE57" s="23">
        <f t="shared" si="1"/>
        <v>65</v>
      </c>
      <c r="AF57" s="13"/>
    </row>
    <row r="58" spans="30:32" ht="13.5" customHeight="1">
      <c r="AD58" s="22">
        <v>34669</v>
      </c>
      <c r="AE58" s="23">
        <f t="shared" si="1"/>
        <v>108</v>
      </c>
      <c r="AF58" s="13"/>
    </row>
    <row r="59" spans="30:32" ht="13.5" customHeight="1">
      <c r="AD59" s="22">
        <v>34700</v>
      </c>
      <c r="AE59" s="23">
        <f t="shared" si="1"/>
        <v>55</v>
      </c>
      <c r="AF59" s="13"/>
    </row>
    <row r="60" spans="30:32" ht="13.5" customHeight="1">
      <c r="AD60" s="22">
        <v>34731</v>
      </c>
      <c r="AE60" s="23">
        <f t="shared" si="1"/>
        <v>65</v>
      </c>
      <c r="AF60" s="13"/>
    </row>
    <row r="61" spans="30:32" ht="13.5" customHeight="1">
      <c r="AD61" s="22">
        <v>34759</v>
      </c>
      <c r="AE61" s="23">
        <f t="shared" si="1"/>
        <v>201</v>
      </c>
      <c r="AF61" s="13"/>
    </row>
    <row r="62" spans="30:32" ht="13.5" customHeight="1">
      <c r="AD62" s="22">
        <v>34790</v>
      </c>
      <c r="AE62" s="23">
        <f t="shared" si="1"/>
        <v>147</v>
      </c>
      <c r="AF62" s="13"/>
    </row>
    <row r="63" spans="30:32" ht="13.5" customHeight="1">
      <c r="AD63" s="22">
        <v>34820</v>
      </c>
      <c r="AE63" s="23">
        <f t="shared" si="1"/>
        <v>211</v>
      </c>
      <c r="AF63" s="13"/>
    </row>
    <row r="64" spans="30:32" ht="13.5" customHeight="1">
      <c r="AD64" s="22">
        <v>34851</v>
      </c>
      <c r="AE64" s="23">
        <f t="shared" si="1"/>
        <v>150</v>
      </c>
      <c r="AF64" s="13"/>
    </row>
    <row r="65" spans="30:32" ht="13.5" customHeight="1">
      <c r="AD65" s="22">
        <v>34881</v>
      </c>
      <c r="AE65" s="23">
        <f t="shared" si="1"/>
        <v>89</v>
      </c>
      <c r="AF65" s="13"/>
    </row>
    <row r="66" spans="30:32" ht="13.5" customHeight="1">
      <c r="AD66" s="22">
        <v>34912</v>
      </c>
      <c r="AE66" s="23">
        <f t="shared" si="1"/>
        <v>118</v>
      </c>
      <c r="AF66" s="13"/>
    </row>
    <row r="67" spans="30:32" ht="13.5" customHeight="1">
      <c r="AD67" s="22">
        <v>34943</v>
      </c>
      <c r="AE67" s="23">
        <f t="shared" si="1"/>
        <v>155</v>
      </c>
      <c r="AF67" s="13"/>
    </row>
    <row r="68" spans="30:32" ht="13.5" customHeight="1">
      <c r="AD68" s="22">
        <v>34973</v>
      </c>
      <c r="AE68" s="23">
        <f t="shared" si="1"/>
        <v>69</v>
      </c>
      <c r="AF68" s="13"/>
    </row>
    <row r="69" spans="30:32" ht="13.5" customHeight="1">
      <c r="AD69" s="22">
        <v>35004</v>
      </c>
      <c r="AE69" s="23">
        <f aca="true" t="shared" si="6" ref="AE69:AE132">VLOOKUP(DATE(1990,MONTH(AD69),1),$A$5:$T$16,YEAR(AD69)-1988,FALSE)</f>
        <v>73</v>
      </c>
      <c r="AF69" s="13"/>
    </row>
    <row r="70" spans="30:32" ht="13.5" customHeight="1">
      <c r="AD70" s="22">
        <v>35034</v>
      </c>
      <c r="AE70" s="23">
        <f t="shared" si="6"/>
        <v>84</v>
      </c>
      <c r="AF70" s="13"/>
    </row>
    <row r="71" spans="30:32" ht="13.5" customHeight="1">
      <c r="AD71" s="22">
        <v>35065</v>
      </c>
      <c r="AE71" s="23">
        <f t="shared" si="6"/>
        <v>57</v>
      </c>
      <c r="AF71" s="13"/>
    </row>
    <row r="72" spans="30:32" ht="13.5" customHeight="1">
      <c r="AD72" s="22">
        <v>35096</v>
      </c>
      <c r="AE72" s="23">
        <f t="shared" si="6"/>
        <v>125</v>
      </c>
      <c r="AF72" s="13"/>
    </row>
    <row r="73" spans="30:32" ht="13.5" customHeight="1">
      <c r="AD73" s="22">
        <v>35125</v>
      </c>
      <c r="AE73" s="23">
        <f t="shared" si="6"/>
        <v>138</v>
      </c>
      <c r="AF73" s="13"/>
    </row>
    <row r="74" spans="30:32" ht="13.5" customHeight="1">
      <c r="AD74" s="22">
        <v>35156</v>
      </c>
      <c r="AE74" s="23">
        <f t="shared" si="6"/>
        <v>118</v>
      </c>
      <c r="AF74" s="13"/>
    </row>
    <row r="75" spans="30:32" ht="13.5" customHeight="1">
      <c r="AD75" s="22">
        <v>35186</v>
      </c>
      <c r="AE75" s="23">
        <f t="shared" si="6"/>
        <v>89</v>
      </c>
      <c r="AF75" s="13"/>
    </row>
    <row r="76" spans="30:32" ht="13.5" customHeight="1">
      <c r="AD76" s="22">
        <v>35217</v>
      </c>
      <c r="AE76" s="23">
        <f t="shared" si="6"/>
        <v>187</v>
      </c>
      <c r="AF76" s="13"/>
    </row>
    <row r="77" spans="30:32" ht="13.5" customHeight="1">
      <c r="AD77" s="22">
        <v>35247</v>
      </c>
      <c r="AE77" s="23">
        <f t="shared" si="6"/>
        <v>372</v>
      </c>
      <c r="AF77" s="13"/>
    </row>
    <row r="78" spans="30:32" ht="13.5" customHeight="1">
      <c r="AD78" s="22">
        <v>35278</v>
      </c>
      <c r="AE78" s="23">
        <f t="shared" si="6"/>
        <v>332</v>
      </c>
      <c r="AF78" s="13"/>
    </row>
    <row r="79" spans="30:32" ht="13.5" customHeight="1">
      <c r="AD79" s="22">
        <v>35309</v>
      </c>
      <c r="AE79" s="23">
        <f t="shared" si="6"/>
        <v>171</v>
      </c>
      <c r="AF79" s="13"/>
    </row>
    <row r="80" spans="30:32" ht="13.5" customHeight="1">
      <c r="AD80" s="22">
        <v>35339</v>
      </c>
      <c r="AE80" s="23">
        <f t="shared" si="6"/>
        <v>198</v>
      </c>
      <c r="AF80" s="13"/>
    </row>
    <row r="81" spans="30:32" ht="13.5" customHeight="1">
      <c r="AD81" s="22">
        <v>35370</v>
      </c>
      <c r="AE81" s="23">
        <f t="shared" si="6"/>
        <v>226</v>
      </c>
      <c r="AF81" s="13"/>
    </row>
    <row r="82" spans="30:32" ht="13.5" customHeight="1">
      <c r="AD82" s="22">
        <v>35400</v>
      </c>
      <c r="AE82" s="23">
        <f t="shared" si="6"/>
        <v>198</v>
      </c>
      <c r="AF82" s="13"/>
    </row>
    <row r="83" spans="30:32" ht="13.5" customHeight="1">
      <c r="AD83" s="22">
        <v>35431</v>
      </c>
      <c r="AE83" s="23">
        <f t="shared" si="6"/>
        <v>212</v>
      </c>
      <c r="AF83" s="13"/>
    </row>
    <row r="84" spans="30:32" ht="13.5" customHeight="1">
      <c r="AD84" s="22">
        <v>35462</v>
      </c>
      <c r="AE84" s="23">
        <f t="shared" si="6"/>
        <v>191</v>
      </c>
      <c r="AF84" s="13"/>
    </row>
    <row r="85" spans="30:32" ht="13.5" customHeight="1">
      <c r="AD85" s="22">
        <v>35490</v>
      </c>
      <c r="AE85" s="23">
        <f t="shared" si="6"/>
        <v>201</v>
      </c>
      <c r="AF85" s="13"/>
    </row>
    <row r="86" spans="30:32" ht="13.5" customHeight="1">
      <c r="AD86" s="22">
        <v>35521</v>
      </c>
      <c r="AE86" s="23">
        <f t="shared" si="6"/>
        <v>193</v>
      </c>
      <c r="AF86" s="13"/>
    </row>
    <row r="87" spans="30:32" ht="13.5" customHeight="1">
      <c r="AD87" s="22">
        <v>35551</v>
      </c>
      <c r="AE87" s="23">
        <f t="shared" si="6"/>
        <v>114</v>
      </c>
      <c r="AF87" s="13"/>
    </row>
    <row r="88" spans="30:32" ht="13.5" customHeight="1">
      <c r="AD88" s="22">
        <v>35582</v>
      </c>
      <c r="AE88" s="23">
        <f t="shared" si="6"/>
        <v>115</v>
      </c>
      <c r="AF88" s="13"/>
    </row>
    <row r="89" spans="30:32" ht="13.5" customHeight="1">
      <c r="AD89" s="22">
        <v>35612</v>
      </c>
      <c r="AE89" s="23">
        <f t="shared" si="6"/>
        <v>185</v>
      </c>
      <c r="AF89" s="13"/>
    </row>
    <row r="90" spans="30:32" ht="13.5" customHeight="1">
      <c r="AD90" s="22">
        <v>35643</v>
      </c>
      <c r="AE90" s="23">
        <f t="shared" si="6"/>
        <v>151</v>
      </c>
      <c r="AF90" s="13"/>
    </row>
    <row r="91" spans="30:32" ht="13.5" customHeight="1">
      <c r="AD91" s="22">
        <v>35674</v>
      </c>
      <c r="AE91" s="23">
        <f t="shared" si="6"/>
        <v>168</v>
      </c>
      <c r="AF91" s="13"/>
    </row>
    <row r="92" spans="30:32" ht="13.5" customHeight="1">
      <c r="AD92" s="22">
        <v>35704</v>
      </c>
      <c r="AE92" s="23">
        <f t="shared" si="6"/>
        <v>119</v>
      </c>
      <c r="AF92" s="13"/>
    </row>
    <row r="93" spans="30:32" ht="13.5" customHeight="1">
      <c r="AD93" s="22">
        <v>35735</v>
      </c>
      <c r="AE93" s="23">
        <f t="shared" si="6"/>
        <v>210</v>
      </c>
      <c r="AF93" s="13"/>
    </row>
    <row r="94" spans="30:32" ht="13.5" customHeight="1">
      <c r="AD94" s="22">
        <v>35765</v>
      </c>
      <c r="AE94" s="23">
        <f t="shared" si="6"/>
        <v>250</v>
      </c>
      <c r="AF94" s="13"/>
    </row>
    <row r="95" spans="30:32" ht="13.5" customHeight="1">
      <c r="AD95" s="22">
        <v>35796</v>
      </c>
      <c r="AE95" s="23">
        <f t="shared" si="6"/>
        <v>219</v>
      </c>
      <c r="AF95" s="13"/>
    </row>
    <row r="96" spans="30:32" ht="13.5" customHeight="1">
      <c r="AD96" s="22">
        <v>35827</v>
      </c>
      <c r="AE96" s="23">
        <f t="shared" si="6"/>
        <v>175</v>
      </c>
      <c r="AF96" s="13"/>
    </row>
    <row r="97" spans="30:32" ht="13.5" customHeight="1">
      <c r="AD97" s="22">
        <v>35855</v>
      </c>
      <c r="AE97" s="23">
        <f t="shared" si="6"/>
        <v>144</v>
      </c>
      <c r="AF97" s="13"/>
    </row>
    <row r="98" spans="30:32" ht="13.5" customHeight="1">
      <c r="AD98" s="22">
        <v>35886</v>
      </c>
      <c r="AE98" s="23">
        <f t="shared" si="6"/>
        <v>127</v>
      </c>
      <c r="AF98" s="13"/>
    </row>
    <row r="99" spans="30:32" ht="13.5" customHeight="1">
      <c r="AD99" s="22">
        <v>35916</v>
      </c>
      <c r="AE99" s="23">
        <f t="shared" si="6"/>
        <v>96</v>
      </c>
      <c r="AF99" s="13"/>
    </row>
    <row r="100" spans="30:32" ht="13.5" customHeight="1">
      <c r="AD100" s="22">
        <v>35947</v>
      </c>
      <c r="AE100" s="23">
        <f t="shared" si="6"/>
        <v>120</v>
      </c>
      <c r="AF100" s="13"/>
    </row>
    <row r="101" spans="30:32" ht="12.75">
      <c r="AD101" s="22">
        <v>35977</v>
      </c>
      <c r="AE101" s="23">
        <f t="shared" si="6"/>
        <v>142</v>
      </c>
      <c r="AF101" s="13"/>
    </row>
    <row r="102" spans="30:32" ht="12.75">
      <c r="AD102" s="22">
        <v>36008</v>
      </c>
      <c r="AE102" s="23">
        <f t="shared" si="6"/>
        <v>273</v>
      </c>
      <c r="AF102" s="13"/>
    </row>
    <row r="103" spans="30:32" ht="12.75">
      <c r="AD103" s="22">
        <v>36039</v>
      </c>
      <c r="AE103" s="23">
        <f t="shared" si="6"/>
        <v>252</v>
      </c>
      <c r="AF103" s="13"/>
    </row>
    <row r="104" spans="30:32" ht="12.75">
      <c r="AD104" s="22">
        <v>36069</v>
      </c>
      <c r="AE104" s="23">
        <f t="shared" si="6"/>
        <v>791</v>
      </c>
      <c r="AF104" s="13"/>
    </row>
    <row r="105" spans="30:32" ht="12.75">
      <c r="AD105" s="22">
        <v>36100</v>
      </c>
      <c r="AE105" s="23">
        <f t="shared" si="6"/>
        <v>711</v>
      </c>
      <c r="AF105" s="13"/>
    </row>
    <row r="106" spans="30:32" ht="12.75">
      <c r="AD106" s="22">
        <v>36130</v>
      </c>
      <c r="AE106" s="23">
        <f t="shared" si="6"/>
        <v>1035</v>
      </c>
      <c r="AF106" s="13"/>
    </row>
    <row r="107" spans="30:32" ht="12.75">
      <c r="AD107" s="22">
        <v>36161</v>
      </c>
      <c r="AE107" s="23">
        <f t="shared" si="6"/>
        <v>602</v>
      </c>
      <c r="AF107" s="13"/>
    </row>
    <row r="108" spans="30:32" ht="12.75">
      <c r="AD108" s="22">
        <v>36192</v>
      </c>
      <c r="AE108" s="23">
        <f t="shared" si="6"/>
        <v>430</v>
      </c>
      <c r="AF108" s="13"/>
    </row>
    <row r="109" spans="30:32" ht="12.75">
      <c r="AD109" s="22">
        <v>36220</v>
      </c>
      <c r="AE109" s="23">
        <f t="shared" si="6"/>
        <v>583</v>
      </c>
      <c r="AF109" s="13"/>
    </row>
    <row r="110" spans="30:32" ht="12.75">
      <c r="AD110" s="22">
        <v>36251</v>
      </c>
      <c r="AE110" s="23">
        <f t="shared" si="6"/>
        <v>569</v>
      </c>
      <c r="AF110" s="13"/>
    </row>
    <row r="111" spans="30:32" ht="12.75">
      <c r="AD111" s="22">
        <v>36281</v>
      </c>
      <c r="AE111" s="23">
        <f t="shared" si="6"/>
        <v>604</v>
      </c>
      <c r="AF111" s="13"/>
    </row>
    <row r="112" spans="30:32" ht="12.75">
      <c r="AD112" s="22">
        <v>36312</v>
      </c>
      <c r="AE112" s="23">
        <f t="shared" si="6"/>
        <v>537</v>
      </c>
      <c r="AF112" s="13"/>
    </row>
    <row r="113" spans="30:32" ht="12.75">
      <c r="AD113" s="22">
        <v>36342</v>
      </c>
      <c r="AE113" s="23">
        <f t="shared" si="6"/>
        <v>611</v>
      </c>
      <c r="AF113" s="13"/>
    </row>
    <row r="114" spans="30:32" ht="12.75">
      <c r="AD114" s="22">
        <v>36373</v>
      </c>
      <c r="AE114" s="23">
        <f t="shared" si="6"/>
        <v>581</v>
      </c>
      <c r="AF114" s="13"/>
    </row>
    <row r="115" spans="30:32" ht="12.75">
      <c r="AD115" s="22">
        <v>36404</v>
      </c>
      <c r="AE115" s="23">
        <f t="shared" si="6"/>
        <v>699</v>
      </c>
      <c r="AF115" s="13"/>
    </row>
    <row r="116" spans="30:32" ht="12.75">
      <c r="AD116" s="22">
        <v>36434</v>
      </c>
      <c r="AE116" s="23">
        <f t="shared" si="6"/>
        <v>551</v>
      </c>
      <c r="AF116" s="13"/>
    </row>
    <row r="117" spans="30:32" ht="12.75">
      <c r="AD117" s="22">
        <v>36465</v>
      </c>
      <c r="AE117" s="23">
        <f t="shared" si="6"/>
        <v>724</v>
      </c>
      <c r="AF117" s="13"/>
    </row>
    <row r="118" spans="30:32" ht="12.75">
      <c r="AD118" s="22">
        <v>36495</v>
      </c>
      <c r="AE118" s="23">
        <f t="shared" si="6"/>
        <v>727</v>
      </c>
      <c r="AF118" s="13"/>
    </row>
    <row r="119" spans="30:32" ht="12.75">
      <c r="AD119" s="22">
        <v>36526</v>
      </c>
      <c r="AE119" s="23">
        <f t="shared" si="6"/>
        <v>593</v>
      </c>
      <c r="AF119" s="13"/>
    </row>
    <row r="120" spans="30:32" ht="12.75">
      <c r="AD120" s="22">
        <v>36557</v>
      </c>
      <c r="AE120" s="23">
        <f t="shared" si="6"/>
        <v>384</v>
      </c>
      <c r="AF120" s="13"/>
    </row>
    <row r="121" spans="30:32" ht="12.75">
      <c r="AD121" s="22">
        <v>36586</v>
      </c>
      <c r="AE121" s="23">
        <f t="shared" si="6"/>
        <v>514</v>
      </c>
      <c r="AF121" s="13"/>
    </row>
    <row r="122" spans="30:32" ht="12.75">
      <c r="AD122" s="22">
        <v>36617</v>
      </c>
      <c r="AE122" s="23">
        <f t="shared" si="6"/>
        <v>559</v>
      </c>
      <c r="AF122" s="13"/>
    </row>
    <row r="123" spans="30:32" ht="12.75">
      <c r="AD123" s="22">
        <v>36647</v>
      </c>
      <c r="AE123" s="23">
        <f t="shared" si="6"/>
        <v>545</v>
      </c>
      <c r="AF123" s="13"/>
    </row>
    <row r="124" spans="30:32" ht="12.75">
      <c r="AD124" s="22">
        <v>36678</v>
      </c>
      <c r="AE124" s="23">
        <f t="shared" si="6"/>
        <v>944</v>
      </c>
      <c r="AF124" s="13"/>
    </row>
    <row r="125" spans="30:32" ht="12.75">
      <c r="AD125" s="22">
        <v>36708</v>
      </c>
      <c r="AE125" s="23">
        <f t="shared" si="6"/>
        <v>666</v>
      </c>
      <c r="AF125" s="13"/>
    </row>
    <row r="126" spans="30:32" ht="12.75">
      <c r="AD126" s="22">
        <v>36739</v>
      </c>
      <c r="AE126" s="23">
        <f t="shared" si="6"/>
        <v>691</v>
      </c>
      <c r="AF126" s="13"/>
    </row>
    <row r="127" spans="30:32" ht="12.75">
      <c r="AD127" s="22">
        <v>36770</v>
      </c>
      <c r="AE127" s="23">
        <f t="shared" si="6"/>
        <v>749</v>
      </c>
      <c r="AF127" s="13"/>
    </row>
    <row r="128" spans="30:32" ht="12.75">
      <c r="AD128" s="22">
        <v>36800</v>
      </c>
      <c r="AE128" s="23">
        <f t="shared" si="6"/>
        <v>919</v>
      </c>
      <c r="AF128" s="13"/>
    </row>
    <row r="129" spans="30:32" ht="12.75">
      <c r="AD129" s="22">
        <v>36831</v>
      </c>
      <c r="AE129" s="23">
        <f t="shared" si="6"/>
        <v>1232</v>
      </c>
      <c r="AF129" s="13"/>
    </row>
    <row r="130" spans="30:32" ht="12.75">
      <c r="AD130" s="22">
        <v>36861</v>
      </c>
      <c r="AE130" s="23">
        <f t="shared" si="6"/>
        <v>997</v>
      </c>
      <c r="AF130" s="13"/>
    </row>
    <row r="131" spans="30:32" ht="12.75">
      <c r="AD131" s="22">
        <v>36892</v>
      </c>
      <c r="AE131" s="23">
        <f t="shared" si="6"/>
        <v>1228</v>
      </c>
      <c r="AF131" s="13"/>
    </row>
    <row r="132" spans="30:32" ht="12.75">
      <c r="AD132" s="22">
        <v>36923</v>
      </c>
      <c r="AE132" s="23">
        <f t="shared" si="6"/>
        <v>1228</v>
      </c>
      <c r="AF132" s="13"/>
    </row>
    <row r="133" spans="30:32" ht="12.75">
      <c r="AD133" s="22">
        <v>36951</v>
      </c>
      <c r="AE133" s="23">
        <f aca="true" t="shared" si="7" ref="AE133:AE196">VLOOKUP(DATE(1990,MONTH(AD133),1),$A$5:$T$16,YEAR(AD133)-1988,FALSE)</f>
        <v>1635</v>
      </c>
      <c r="AF133" s="13"/>
    </row>
    <row r="134" spans="30:32" ht="12.75">
      <c r="AD134" s="22">
        <v>36982</v>
      </c>
      <c r="AE134" s="23">
        <f t="shared" si="7"/>
        <v>1539</v>
      </c>
      <c r="AF134" s="13"/>
    </row>
    <row r="135" spans="30:32" ht="12.75">
      <c r="AD135" s="22">
        <v>37012</v>
      </c>
      <c r="AE135" s="23">
        <f t="shared" si="7"/>
        <v>1600</v>
      </c>
      <c r="AF135" s="13"/>
    </row>
    <row r="136" spans="30:32" ht="12.75">
      <c r="AD136" s="22">
        <v>37043</v>
      </c>
      <c r="AE136" s="23">
        <f t="shared" si="7"/>
        <v>1698</v>
      </c>
      <c r="AF136" s="13"/>
    </row>
    <row r="137" spans="30:32" ht="12.75">
      <c r="AD137" s="22">
        <v>37073</v>
      </c>
      <c r="AE137" s="23">
        <f t="shared" si="7"/>
        <v>1614</v>
      </c>
      <c r="AF137" s="13"/>
    </row>
    <row r="138" spans="30:32" ht="12.75">
      <c r="AD138" s="22">
        <v>37104</v>
      </c>
      <c r="AE138" s="23">
        <f t="shared" si="7"/>
        <v>1780</v>
      </c>
      <c r="AF138" s="13"/>
    </row>
    <row r="139" spans="30:32" ht="12.75">
      <c r="AD139" s="22">
        <v>37135</v>
      </c>
      <c r="AE139" s="23">
        <f t="shared" si="7"/>
        <v>1497</v>
      </c>
      <c r="AF139" s="13"/>
    </row>
    <row r="140" spans="30:32" ht="12.75">
      <c r="AD140" s="22">
        <v>37165</v>
      </c>
      <c r="AE140" s="23">
        <f t="shared" si="7"/>
        <v>1498</v>
      </c>
      <c r="AF140" s="13"/>
    </row>
    <row r="141" spans="30:32" ht="12.75">
      <c r="AD141" s="22">
        <v>37196</v>
      </c>
      <c r="AE141" s="23">
        <f t="shared" si="7"/>
        <v>1355</v>
      </c>
      <c r="AF141" s="13"/>
    </row>
    <row r="142" spans="30:32" ht="12.75">
      <c r="AD142" s="22">
        <v>37226</v>
      </c>
      <c r="AE142" s="23">
        <f t="shared" si="7"/>
        <v>1422</v>
      </c>
      <c r="AF142" s="13"/>
    </row>
    <row r="143" spans="30:32" ht="12.75">
      <c r="AD143" s="22">
        <v>37257</v>
      </c>
      <c r="AE143" s="23">
        <f t="shared" si="7"/>
        <v>1334</v>
      </c>
      <c r="AF143" s="13"/>
    </row>
    <row r="144" spans="30:32" ht="12.75">
      <c r="AD144" s="22">
        <v>37288</v>
      </c>
      <c r="AE144" s="23">
        <f t="shared" si="7"/>
        <v>679</v>
      </c>
      <c r="AF144" s="13"/>
    </row>
    <row r="145" spans="30:32" ht="12.75">
      <c r="AD145" s="22">
        <v>37316</v>
      </c>
      <c r="AE145" s="23">
        <f t="shared" si="7"/>
        <v>726</v>
      </c>
      <c r="AF145" s="13"/>
    </row>
    <row r="146" spans="30:32" ht="12.75">
      <c r="AD146" s="22">
        <v>37347</v>
      </c>
      <c r="AE146" s="23">
        <f t="shared" si="7"/>
        <v>762</v>
      </c>
      <c r="AF146" s="13"/>
    </row>
    <row r="147" spans="30:32" ht="12.75">
      <c r="AD147" s="22">
        <v>37377</v>
      </c>
      <c r="AE147" s="23">
        <f t="shared" si="7"/>
        <v>604</v>
      </c>
      <c r="AF147" s="13"/>
    </row>
    <row r="148" spans="30:32" ht="12.75">
      <c r="AD148" s="22">
        <v>37408</v>
      </c>
      <c r="AE148" s="23">
        <f t="shared" si="7"/>
        <v>525</v>
      </c>
      <c r="AF148" s="13"/>
    </row>
    <row r="149" spans="30:32" ht="12.75">
      <c r="AD149" s="22">
        <v>37438</v>
      </c>
      <c r="AE149" s="23">
        <f t="shared" si="7"/>
        <v>580</v>
      </c>
      <c r="AF149" s="13"/>
    </row>
    <row r="150" spans="30:32" ht="12.75">
      <c r="AD150" s="22">
        <v>37469</v>
      </c>
      <c r="AE150" s="23">
        <f t="shared" si="7"/>
        <v>579</v>
      </c>
      <c r="AF150" s="13"/>
    </row>
    <row r="151" spans="30:32" ht="12.75">
      <c r="AD151" s="22">
        <v>37500</v>
      </c>
      <c r="AE151" s="23">
        <f t="shared" si="7"/>
        <v>610</v>
      </c>
      <c r="AF151" s="13"/>
    </row>
    <row r="152" spans="30:32" ht="12.75">
      <c r="AD152" s="22">
        <v>37530</v>
      </c>
      <c r="AE152" s="23">
        <f t="shared" si="7"/>
        <v>773</v>
      </c>
      <c r="AF152" s="13"/>
    </row>
    <row r="153" spans="30:32" ht="12.75">
      <c r="AD153" s="22">
        <v>37561</v>
      </c>
      <c r="AE153" s="23">
        <f t="shared" si="7"/>
        <v>630</v>
      </c>
      <c r="AF153" s="13"/>
    </row>
    <row r="154" spans="30:32" ht="12.75">
      <c r="AD154" s="22">
        <v>37591</v>
      </c>
      <c r="AE154" s="23">
        <f t="shared" si="7"/>
        <v>682</v>
      </c>
      <c r="AF154" s="13"/>
    </row>
    <row r="155" spans="30:32" ht="12.75">
      <c r="AD155" s="22">
        <v>37622</v>
      </c>
      <c r="AE155" s="23">
        <f t="shared" si="7"/>
        <v>686</v>
      </c>
      <c r="AF155" s="13"/>
    </row>
    <row r="156" spans="30:32" ht="12.75">
      <c r="AD156" s="22">
        <v>37653</v>
      </c>
      <c r="AE156" s="23">
        <f t="shared" si="7"/>
        <v>704</v>
      </c>
      <c r="AF156" s="13"/>
    </row>
    <row r="157" spans="30:32" ht="12.75">
      <c r="AD157" s="22">
        <v>37681</v>
      </c>
      <c r="AE157" s="23">
        <f t="shared" si="7"/>
        <v>588</v>
      </c>
      <c r="AF157" s="13"/>
    </row>
    <row r="158" spans="30:32" ht="12.75">
      <c r="AD158" s="22">
        <v>37712</v>
      </c>
      <c r="AE158" s="23">
        <f t="shared" si="7"/>
        <v>1187</v>
      </c>
      <c r="AF158" s="13"/>
    </row>
    <row r="159" spans="30:32" ht="12.75">
      <c r="AD159" s="22">
        <v>37742</v>
      </c>
      <c r="AE159" s="23">
        <f t="shared" si="7"/>
        <v>964</v>
      </c>
      <c r="AF159" s="13"/>
    </row>
    <row r="160" spans="30:32" ht="12.75">
      <c r="AD160" s="22">
        <v>37773</v>
      </c>
      <c r="AE160" s="23">
        <f t="shared" si="7"/>
        <v>899</v>
      </c>
      <c r="AF160" s="13"/>
    </row>
    <row r="161" spans="30:32" ht="12.75">
      <c r="AD161" s="22">
        <v>37803</v>
      </c>
      <c r="AE161" s="23">
        <f t="shared" si="7"/>
        <v>925</v>
      </c>
      <c r="AF161" s="13"/>
    </row>
    <row r="162" spans="30:32" ht="12.75">
      <c r="AD162" s="22">
        <v>37834</v>
      </c>
      <c r="AE162" s="23">
        <f t="shared" si="7"/>
        <v>1167</v>
      </c>
      <c r="AF162" s="13"/>
    </row>
    <row r="163" spans="30:32" ht="12.75">
      <c r="AD163" s="22">
        <v>37865</v>
      </c>
      <c r="AE163" s="23">
        <f t="shared" si="7"/>
        <v>965</v>
      </c>
      <c r="AF163" s="13"/>
    </row>
    <row r="164" spans="30:32" ht="12.75">
      <c r="AD164" s="22">
        <v>37895</v>
      </c>
      <c r="AE164" s="23">
        <f t="shared" si="7"/>
        <v>1557</v>
      </c>
      <c r="AF164" s="13"/>
    </row>
    <row r="165" spans="30:32" ht="12.75">
      <c r="AD165" s="22">
        <v>37926</v>
      </c>
      <c r="AE165" s="23">
        <f t="shared" si="7"/>
        <v>997</v>
      </c>
      <c r="AF165" s="13"/>
    </row>
    <row r="166" spans="30:32" ht="12.75">
      <c r="AD166" s="22">
        <v>37956</v>
      </c>
      <c r="AE166" s="23">
        <f t="shared" si="7"/>
        <v>761</v>
      </c>
      <c r="AF166" s="13"/>
    </row>
    <row r="167" spans="30:32" ht="12.75">
      <c r="AD167" s="22">
        <v>37987</v>
      </c>
      <c r="AE167" s="23">
        <f t="shared" si="7"/>
        <v>552</v>
      </c>
      <c r="AF167" s="13"/>
    </row>
    <row r="168" spans="30:32" ht="12.75">
      <c r="AD168" s="22">
        <v>38018</v>
      </c>
      <c r="AE168" s="23">
        <f t="shared" si="7"/>
        <v>588</v>
      </c>
      <c r="AF168" s="13"/>
    </row>
    <row r="169" spans="30:32" ht="12.75">
      <c r="AD169" s="22">
        <v>38047</v>
      </c>
      <c r="AE169" s="23">
        <f t="shared" si="7"/>
        <v>988</v>
      </c>
      <c r="AF169" s="13"/>
    </row>
    <row r="170" spans="30:32" ht="12.75">
      <c r="AD170" s="22">
        <v>38078</v>
      </c>
      <c r="AE170" s="23">
        <f t="shared" si="7"/>
        <v>603</v>
      </c>
      <c r="AF170" s="13"/>
    </row>
    <row r="171" spans="30:32" ht="12.75">
      <c r="AD171" s="22">
        <v>38108</v>
      </c>
      <c r="AE171" s="23">
        <f t="shared" si="7"/>
        <v>420</v>
      </c>
      <c r="AF171" s="13"/>
    </row>
    <row r="172" spans="30:32" ht="12.75">
      <c r="AD172" s="22">
        <v>38139</v>
      </c>
      <c r="AE172" s="23">
        <f t="shared" si="7"/>
        <v>317</v>
      </c>
      <c r="AF172" s="13"/>
    </row>
    <row r="173" spans="30:32" ht="12.75">
      <c r="AD173" s="22">
        <v>38169</v>
      </c>
      <c r="AE173" s="23">
        <f t="shared" si="7"/>
        <v>354</v>
      </c>
      <c r="AF173" s="13"/>
    </row>
    <row r="174" spans="30:32" ht="12.75">
      <c r="AD174" s="22">
        <v>38200</v>
      </c>
      <c r="AE174" s="23">
        <f t="shared" si="7"/>
        <v>300</v>
      </c>
      <c r="AF174" s="13"/>
    </row>
    <row r="175" spans="30:32" ht="12.75">
      <c r="AD175" s="22">
        <v>38231</v>
      </c>
      <c r="AE175" s="23">
        <f t="shared" si="7"/>
        <v>282</v>
      </c>
      <c r="AF175" s="13"/>
    </row>
    <row r="176" spans="30:32" ht="12.75">
      <c r="AD176" s="22">
        <v>38261</v>
      </c>
      <c r="AE176" s="23">
        <f t="shared" si="7"/>
        <v>378</v>
      </c>
      <c r="AF176" s="13"/>
    </row>
    <row r="177" spans="30:32" ht="12.75">
      <c r="AD177" s="22">
        <v>38292</v>
      </c>
      <c r="AE177" s="23">
        <f t="shared" si="7"/>
        <v>370</v>
      </c>
      <c r="AF177" s="13"/>
    </row>
    <row r="178" spans="30:32" ht="12.75">
      <c r="AD178" s="22">
        <v>38322</v>
      </c>
      <c r="AE178" s="23">
        <f t="shared" si="7"/>
        <v>307</v>
      </c>
      <c r="AF178" s="13"/>
    </row>
    <row r="179" spans="30:32" ht="12.75">
      <c r="AD179" s="22">
        <v>38353</v>
      </c>
      <c r="AE179" s="23">
        <f t="shared" si="7"/>
        <v>346</v>
      </c>
      <c r="AF179" s="13"/>
    </row>
    <row r="180" spans="30:32" ht="12.75">
      <c r="AD180" s="22">
        <v>38384</v>
      </c>
      <c r="AE180" s="23">
        <f t="shared" si="7"/>
        <v>297</v>
      </c>
      <c r="AF180" s="13"/>
    </row>
    <row r="181" spans="30:32" ht="12.75">
      <c r="AD181" s="22">
        <v>38412</v>
      </c>
      <c r="AE181" s="23">
        <f t="shared" si="7"/>
        <v>307</v>
      </c>
      <c r="AF181" s="13"/>
    </row>
    <row r="182" spans="30:32" ht="12.75">
      <c r="AD182" s="22">
        <v>38443</v>
      </c>
      <c r="AE182" s="23">
        <f t="shared" si="7"/>
        <v>280</v>
      </c>
      <c r="AF182" s="13"/>
    </row>
    <row r="183" spans="30:32" ht="12.75">
      <c r="AD183" s="22">
        <v>38473</v>
      </c>
      <c r="AE183" s="23">
        <f t="shared" si="7"/>
        <v>261</v>
      </c>
      <c r="AF183" s="13"/>
    </row>
    <row r="184" spans="30:32" ht="12.75">
      <c r="AD184" s="22">
        <v>38504</v>
      </c>
      <c r="AE184" s="23">
        <f t="shared" si="7"/>
        <v>312</v>
      </c>
      <c r="AF184" s="13"/>
    </row>
    <row r="185" spans="30:32" ht="12.75">
      <c r="AD185" s="22">
        <v>38534</v>
      </c>
      <c r="AE185" s="23">
        <f t="shared" si="7"/>
        <v>330</v>
      </c>
      <c r="AF185" s="13"/>
    </row>
    <row r="186" spans="30:32" ht="12.75">
      <c r="AD186" s="22">
        <v>38565</v>
      </c>
      <c r="AE186" s="23">
        <f t="shared" si="7"/>
        <v>489</v>
      </c>
      <c r="AF186" s="13"/>
    </row>
    <row r="187" spans="30:32" ht="12.75">
      <c r="AD187" s="22">
        <v>38596</v>
      </c>
      <c r="AE187" s="23">
        <f t="shared" si="7"/>
        <v>432</v>
      </c>
      <c r="AF187" s="13"/>
    </row>
    <row r="188" spans="30:32" ht="12.75">
      <c r="AD188" s="22">
        <v>38626</v>
      </c>
      <c r="AE188" s="23">
        <f t="shared" si="7"/>
        <v>348</v>
      </c>
      <c r="AF188" s="13"/>
    </row>
    <row r="189" spans="30:32" ht="12.75">
      <c r="AD189" s="22">
        <v>38657</v>
      </c>
      <c r="AE189" s="23">
        <f t="shared" si="7"/>
        <v>348</v>
      </c>
      <c r="AF189" s="13"/>
    </row>
    <row r="190" spans="30:32" ht="12.75">
      <c r="AD190" s="22">
        <v>38687</v>
      </c>
      <c r="AE190" s="23">
        <f t="shared" si="7"/>
        <v>271</v>
      </c>
      <c r="AF190" s="13"/>
    </row>
    <row r="191" spans="30:32" ht="12.75">
      <c r="AD191" s="22">
        <v>38718</v>
      </c>
      <c r="AE191" s="23">
        <f t="shared" si="7"/>
        <v>262</v>
      </c>
      <c r="AF191" s="13"/>
    </row>
    <row r="192" spans="30:32" ht="12.75">
      <c r="AD192" s="22">
        <v>38749</v>
      </c>
      <c r="AE192" s="23">
        <f t="shared" si="7"/>
        <v>235</v>
      </c>
      <c r="AF192" s="13"/>
    </row>
    <row r="193" spans="30:32" ht="12.75">
      <c r="AD193" s="22">
        <v>38777</v>
      </c>
      <c r="AE193" s="23">
        <f t="shared" si="7"/>
        <v>263</v>
      </c>
      <c r="AF193" s="13"/>
    </row>
    <row r="194" spans="30:32" ht="12.75">
      <c r="AD194" s="22">
        <v>38808</v>
      </c>
      <c r="AE194" s="23">
        <f t="shared" si="7"/>
        <v>218</v>
      </c>
      <c r="AF194" s="13"/>
    </row>
    <row r="195" spans="30:32" ht="12.75">
      <c r="AD195" s="22">
        <v>38838</v>
      </c>
      <c r="AE195" s="23">
        <f t="shared" si="7"/>
        <v>246</v>
      </c>
      <c r="AF195" s="13"/>
    </row>
    <row r="196" spans="30:32" ht="12.75">
      <c r="AD196" s="22">
        <v>38869</v>
      </c>
      <c r="AE196" s="23">
        <f t="shared" si="7"/>
        <v>286</v>
      </c>
      <c r="AF196" s="13"/>
    </row>
    <row r="197" spans="30:32" ht="12.75">
      <c r="AD197" s="22">
        <v>38899</v>
      </c>
      <c r="AE197" s="23">
        <f aca="true" t="shared" si="8" ref="AE197:AE250">VLOOKUP(DATE(1990,MONTH(AD197),1),$A$5:$T$16,YEAR(AD197)-1988,FALSE)</f>
        <v>292</v>
      </c>
      <c r="AF197" s="13"/>
    </row>
    <row r="198" spans="30:32" ht="12.75">
      <c r="AD198" s="22">
        <v>38930</v>
      </c>
      <c r="AE198" s="23">
        <f t="shared" si="8"/>
        <v>426</v>
      </c>
      <c r="AF198" s="13"/>
    </row>
    <row r="199" spans="30:32" ht="12.75">
      <c r="AD199" s="22">
        <v>38961</v>
      </c>
      <c r="AE199" s="23">
        <f t="shared" si="8"/>
        <v>193</v>
      </c>
      <c r="AF199" s="13"/>
    </row>
    <row r="200" spans="30:32" ht="12.75">
      <c r="AD200" s="22">
        <v>38991</v>
      </c>
      <c r="AE200" s="23">
        <f t="shared" si="8"/>
        <v>235</v>
      </c>
      <c r="AF200" s="13"/>
    </row>
    <row r="201" spans="30:32" ht="12.75">
      <c r="AD201" s="22">
        <v>39022</v>
      </c>
      <c r="AE201" s="23">
        <f t="shared" si="8"/>
        <v>208</v>
      </c>
      <c r="AF201" s="13"/>
    </row>
    <row r="202" spans="30:32" ht="12.75">
      <c r="AD202" s="22">
        <v>39052</v>
      </c>
      <c r="AE202" s="23">
        <f t="shared" si="8"/>
        <v>152</v>
      </c>
      <c r="AF202" s="13"/>
    </row>
    <row r="203" spans="30:32" ht="12.75">
      <c r="AD203" s="22">
        <v>39083</v>
      </c>
      <c r="AE203" s="23">
        <f t="shared" si="8"/>
        <v>153</v>
      </c>
      <c r="AF203" s="13"/>
    </row>
    <row r="204" spans="30:32" ht="12.75">
      <c r="AD204" s="22">
        <v>39114</v>
      </c>
      <c r="AE204" s="23">
        <f t="shared" si="8"/>
        <v>130</v>
      </c>
      <c r="AF204" s="13"/>
    </row>
    <row r="205" spans="30:32" ht="12.75">
      <c r="AD205" s="22">
        <v>39142</v>
      </c>
      <c r="AE205" s="23">
        <f t="shared" si="8"/>
        <v>181</v>
      </c>
      <c r="AF205" s="13"/>
    </row>
    <row r="206" spans="30:32" ht="12.75">
      <c r="AD206" s="22">
        <v>39173</v>
      </c>
      <c r="AE206" s="23">
        <f t="shared" si="8"/>
        <v>130</v>
      </c>
      <c r="AF206" s="13"/>
    </row>
    <row r="207" spans="30:32" ht="12.75">
      <c r="AD207" s="22">
        <v>39203</v>
      </c>
      <c r="AE207" s="23">
        <f t="shared" si="8"/>
        <v>114</v>
      </c>
      <c r="AF207" s="13"/>
    </row>
    <row r="208" spans="30:32" ht="12.75">
      <c r="AD208" s="22">
        <v>39234</v>
      </c>
      <c r="AE208" s="23">
        <f t="shared" si="8"/>
        <v>138</v>
      </c>
      <c r="AF208" s="13"/>
    </row>
    <row r="209" spans="30:32" ht="12.75">
      <c r="AD209" s="22">
        <v>39264</v>
      </c>
      <c r="AE209" s="23">
        <f t="shared" si="8"/>
        <v>148</v>
      </c>
      <c r="AF209" s="13"/>
    </row>
    <row r="210" spans="30:32" ht="12.75">
      <c r="AD210" s="22">
        <v>39295</v>
      </c>
      <c r="AE210" s="23">
        <f t="shared" si="8"/>
        <v>172</v>
      </c>
      <c r="AF210" s="13"/>
    </row>
    <row r="211" spans="30:32" ht="12.75">
      <c r="AD211" s="22">
        <v>39326</v>
      </c>
      <c r="AE211" s="23">
        <f t="shared" si="8"/>
        <v>151</v>
      </c>
      <c r="AF211" s="13"/>
    </row>
    <row r="212" spans="30:32" ht="12.75">
      <c r="AD212" s="22">
        <v>39356</v>
      </c>
      <c r="AE212" s="23">
        <f t="shared" si="8"/>
        <v>142</v>
      </c>
      <c r="AF212" s="13"/>
    </row>
    <row r="213" spans="30:32" ht="12.75">
      <c r="AD213" s="22">
        <v>39387</v>
      </c>
      <c r="AE213" s="23">
        <f t="shared" si="8"/>
        <v>216</v>
      </c>
      <c r="AF213" s="13"/>
    </row>
    <row r="214" spans="30:32" ht="12.75">
      <c r="AD214" s="22">
        <v>39417</v>
      </c>
      <c r="AE214" s="23">
        <f t="shared" si="8"/>
        <v>203</v>
      </c>
      <c r="AF214" s="13"/>
    </row>
    <row r="215" spans="30:31" ht="12.75">
      <c r="AD215" s="22">
        <v>39448</v>
      </c>
      <c r="AE215" s="23">
        <f t="shared" si="8"/>
        <v>212</v>
      </c>
    </row>
    <row r="216" spans="30:31" ht="12.75">
      <c r="AD216" s="22">
        <v>39479</v>
      </c>
      <c r="AE216" s="23">
        <f t="shared" si="8"/>
        <v>188</v>
      </c>
    </row>
    <row r="217" spans="30:31" ht="12.75">
      <c r="AD217" s="22">
        <v>39508</v>
      </c>
      <c r="AE217" s="23">
        <f t="shared" si="8"/>
        <v>0</v>
      </c>
    </row>
    <row r="218" spans="30:31" ht="12.75">
      <c r="AD218" s="22">
        <v>39539</v>
      </c>
      <c r="AE218" s="23">
        <f t="shared" si="8"/>
        <v>0</v>
      </c>
    </row>
    <row r="219" spans="30:31" ht="12.75">
      <c r="AD219" s="22">
        <v>39569</v>
      </c>
      <c r="AE219" s="23">
        <f t="shared" si="8"/>
        <v>0</v>
      </c>
    </row>
    <row r="220" spans="30:31" ht="12.75">
      <c r="AD220" s="22">
        <v>39600</v>
      </c>
      <c r="AE220" s="23">
        <f t="shared" si="8"/>
        <v>0</v>
      </c>
    </row>
    <row r="221" spans="30:31" ht="12.75">
      <c r="AD221" s="22">
        <v>39630</v>
      </c>
      <c r="AE221" s="23">
        <f t="shared" si="8"/>
        <v>0</v>
      </c>
    </row>
    <row r="222" spans="30:31" ht="12.75">
      <c r="AD222" s="22">
        <v>39661</v>
      </c>
      <c r="AE222" s="23">
        <f t="shared" si="8"/>
        <v>0</v>
      </c>
    </row>
    <row r="223" spans="30:31" ht="12.75">
      <c r="AD223" s="22">
        <v>39692</v>
      </c>
      <c r="AE223" s="23">
        <f t="shared" si="8"/>
        <v>0</v>
      </c>
    </row>
    <row r="224" spans="30:31" ht="12.75">
      <c r="AD224" s="22">
        <v>39722</v>
      </c>
      <c r="AE224" s="23">
        <f t="shared" si="8"/>
        <v>0</v>
      </c>
    </row>
    <row r="225" spans="30:31" ht="12.75">
      <c r="AD225" s="22">
        <v>39753</v>
      </c>
      <c r="AE225" s="23">
        <f t="shared" si="8"/>
        <v>0</v>
      </c>
    </row>
    <row r="226" spans="30:31" ht="12.75">
      <c r="AD226" s="22">
        <v>39783</v>
      </c>
      <c r="AE226" s="23">
        <f t="shared" si="8"/>
        <v>0</v>
      </c>
    </row>
    <row r="227" spans="30:31" ht="12.75">
      <c r="AD227" s="22">
        <v>39814</v>
      </c>
      <c r="AE227" s="23" t="e">
        <f t="shared" si="8"/>
        <v>#REF!</v>
      </c>
    </row>
    <row r="228" spans="30:31" ht="12.75">
      <c r="AD228" s="22">
        <v>39845</v>
      </c>
      <c r="AE228" s="23" t="e">
        <f t="shared" si="8"/>
        <v>#REF!</v>
      </c>
    </row>
    <row r="229" spans="30:31" ht="12.75">
      <c r="AD229" s="22">
        <v>39873</v>
      </c>
      <c r="AE229" s="23" t="e">
        <f t="shared" si="8"/>
        <v>#REF!</v>
      </c>
    </row>
    <row r="230" spans="30:31" ht="12.75">
      <c r="AD230" s="22">
        <v>39904</v>
      </c>
      <c r="AE230" s="23" t="e">
        <f t="shared" si="8"/>
        <v>#REF!</v>
      </c>
    </row>
    <row r="231" spans="30:31" ht="12.75">
      <c r="AD231" s="22">
        <v>39934</v>
      </c>
      <c r="AE231" s="23" t="e">
        <f t="shared" si="8"/>
        <v>#REF!</v>
      </c>
    </row>
    <row r="232" spans="30:31" ht="12.75">
      <c r="AD232" s="22">
        <v>39965</v>
      </c>
      <c r="AE232" s="23" t="e">
        <f t="shared" si="8"/>
        <v>#REF!</v>
      </c>
    </row>
    <row r="233" spans="30:31" ht="12.75">
      <c r="AD233" s="22">
        <v>39995</v>
      </c>
      <c r="AE233" s="23" t="e">
        <f t="shared" si="8"/>
        <v>#REF!</v>
      </c>
    </row>
    <row r="234" spans="30:31" ht="12.75">
      <c r="AD234" s="22">
        <v>40026</v>
      </c>
      <c r="AE234" s="23" t="e">
        <f t="shared" si="8"/>
        <v>#REF!</v>
      </c>
    </row>
    <row r="235" spans="30:31" ht="12.75">
      <c r="AD235" s="22">
        <v>40057</v>
      </c>
      <c r="AE235" s="23" t="e">
        <f t="shared" si="8"/>
        <v>#REF!</v>
      </c>
    </row>
    <row r="236" spans="30:31" ht="12.75">
      <c r="AD236" s="22">
        <v>40087</v>
      </c>
      <c r="AE236" s="23" t="e">
        <f t="shared" si="8"/>
        <v>#REF!</v>
      </c>
    </row>
    <row r="237" spans="30:31" ht="12.75">
      <c r="AD237" s="22">
        <v>40118</v>
      </c>
      <c r="AE237" s="23" t="e">
        <f t="shared" si="8"/>
        <v>#REF!</v>
      </c>
    </row>
    <row r="238" spans="30:31" ht="12.75">
      <c r="AD238" s="22">
        <v>40148</v>
      </c>
      <c r="AE238" s="23" t="e">
        <f t="shared" si="8"/>
        <v>#REF!</v>
      </c>
    </row>
    <row r="239" spans="30:31" ht="12.75">
      <c r="AD239" s="22">
        <v>40179</v>
      </c>
      <c r="AE239" s="23" t="e">
        <f t="shared" si="8"/>
        <v>#REF!</v>
      </c>
    </row>
    <row r="240" spans="30:31" ht="12.75">
      <c r="AD240" s="22">
        <v>40210</v>
      </c>
      <c r="AE240" s="23" t="e">
        <f t="shared" si="8"/>
        <v>#REF!</v>
      </c>
    </row>
    <row r="241" spans="30:31" ht="12.75">
      <c r="AD241" s="22">
        <v>40238</v>
      </c>
      <c r="AE241" s="23" t="e">
        <f t="shared" si="8"/>
        <v>#REF!</v>
      </c>
    </row>
    <row r="242" spans="30:31" ht="12.75">
      <c r="AD242" s="22">
        <v>40269</v>
      </c>
      <c r="AE242" s="23" t="e">
        <f t="shared" si="8"/>
        <v>#REF!</v>
      </c>
    </row>
    <row r="243" spans="30:31" ht="12.75">
      <c r="AD243" s="22">
        <v>40299</v>
      </c>
      <c r="AE243" s="23" t="e">
        <f t="shared" si="8"/>
        <v>#REF!</v>
      </c>
    </row>
    <row r="244" spans="30:31" ht="12.75">
      <c r="AD244" s="22">
        <v>40330</v>
      </c>
      <c r="AE244" s="23" t="e">
        <f t="shared" si="8"/>
        <v>#REF!</v>
      </c>
    </row>
    <row r="245" spans="30:31" ht="12.75">
      <c r="AD245" s="22">
        <v>40360</v>
      </c>
      <c r="AE245" s="23" t="e">
        <f t="shared" si="8"/>
        <v>#REF!</v>
      </c>
    </row>
    <row r="246" spans="30:31" ht="12.75">
      <c r="AD246" s="22">
        <v>40391</v>
      </c>
      <c r="AE246" s="23" t="e">
        <f t="shared" si="8"/>
        <v>#REF!</v>
      </c>
    </row>
    <row r="247" spans="30:31" ht="12.75">
      <c r="AD247" s="22">
        <v>40422</v>
      </c>
      <c r="AE247" s="23" t="e">
        <f t="shared" si="8"/>
        <v>#REF!</v>
      </c>
    </row>
    <row r="248" spans="30:31" ht="12.75">
      <c r="AD248" s="22">
        <v>40452</v>
      </c>
      <c r="AE248" s="23" t="e">
        <f t="shared" si="8"/>
        <v>#REF!</v>
      </c>
    </row>
    <row r="249" spans="30:31" ht="12.75">
      <c r="AD249" s="22">
        <v>40483</v>
      </c>
      <c r="AE249" s="23" t="e">
        <f t="shared" si="8"/>
        <v>#REF!</v>
      </c>
    </row>
    <row r="250" spans="30:31" ht="12.75">
      <c r="AD250" s="22">
        <v>40513</v>
      </c>
      <c r="AE250" s="23" t="e">
        <f t="shared" si="8"/>
        <v>#REF!</v>
      </c>
    </row>
  </sheetData>
  <sheetProtection sheet="1" objects="1" scenarios="1"/>
  <mergeCells count="4">
    <mergeCell ref="A1:U1"/>
    <mergeCell ref="A2:U2"/>
    <mergeCell ref="A39:U39"/>
    <mergeCell ref="A40:U40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2008-08-04T08:58:35Z</dcterms:created>
  <dcterms:modified xsi:type="dcterms:W3CDTF">2008-08-04T08:59:13Z</dcterms:modified>
  <cp:category/>
  <cp:version/>
  <cp:contentType/>
  <cp:contentStatus/>
</cp:coreProperties>
</file>