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11820" activeTab="0"/>
  </bookViews>
  <sheets>
    <sheet name="P2-hlasování" sheetId="1" r:id="rId1"/>
  </sheets>
  <definedNames>
    <definedName name="_xlnm.Print_Titles" localSheetId="0">'P2-hlasování'!$1:$1</definedName>
  </definedNames>
  <calcPr fullCalcOnLoad="1"/>
</workbook>
</file>

<file path=xl/sharedStrings.xml><?xml version="1.0" encoding="utf-8"?>
<sst xmlns="http://schemas.openxmlformats.org/spreadsheetml/2006/main" count="302" uniqueCount="279">
  <si>
    <t>Ústecký kraj celkem</t>
  </si>
  <si>
    <t>Vysočina</t>
  </si>
  <si>
    <t>Kraj Vysočina celkem</t>
  </si>
  <si>
    <t>Zlínský kraj celkem</t>
  </si>
  <si>
    <t>Body</t>
  </si>
  <si>
    <t>Přítomno</t>
  </si>
  <si>
    <t>Pro</t>
  </si>
  <si>
    <t>Zdržel se</t>
  </si>
  <si>
    <t>Karlovarský</t>
  </si>
  <si>
    <t>Jihomoravský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</si>
  <si>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</si>
  <si>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</si>
  <si>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</si>
  <si>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</si>
  <si>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</si>
  <si>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</si>
  <si>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</si>
  <si>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Kraj</t>
  </si>
  <si>
    <t>Předkladatel</t>
  </si>
  <si>
    <t>Č. pr.</t>
  </si>
  <si>
    <t>Název projektu</t>
  </si>
  <si>
    <t>Náklady</t>
  </si>
  <si>
    <t>Podíl</t>
  </si>
  <si>
    <t>Požadavek</t>
  </si>
  <si>
    <t>Přiděleno</t>
  </si>
  <si>
    <t>Jihočeský kraj celkem</t>
  </si>
  <si>
    <t>Jihomoravský kraj celkem</t>
  </si>
  <si>
    <t>Karlovarský kraj celkem</t>
  </si>
  <si>
    <t>Liberecký kraj celkem</t>
  </si>
  <si>
    <t>Nový Jičín</t>
  </si>
  <si>
    <t>Nový Jičín - Tábor pro děti ze sociálně znevýhodněného prostředí</t>
  </si>
  <si>
    <t>Moravskoslezský kraj celkem</t>
  </si>
  <si>
    <t>Hlavní město Praha celkem</t>
  </si>
  <si>
    <t>Středočeský kraj celkem</t>
  </si>
  <si>
    <t>CELKOVÝ SOUČET Program PK 2014 II. kolo</t>
  </si>
  <si>
    <t>2233.1</t>
  </si>
  <si>
    <t>Moravská Třebová</t>
  </si>
  <si>
    <t>2234.1</t>
  </si>
  <si>
    <t>Moravská Třebová - Aktivity sociální prevence 2014</t>
  </si>
  <si>
    <t>Vysoké Mýto</t>
  </si>
  <si>
    <t>2235.1</t>
  </si>
  <si>
    <t>Vysoké Mýto - Asistent prevence kriminality 2014</t>
  </si>
  <si>
    <t>2235.2</t>
  </si>
  <si>
    <t>Vysoké Mýto - Domovník - preventista 2014</t>
  </si>
  <si>
    <t>Slaný</t>
  </si>
  <si>
    <t>2236.1</t>
  </si>
  <si>
    <t>2236.2</t>
  </si>
  <si>
    <t>Slaný - Asistent prevence krimnality</t>
  </si>
  <si>
    <t>Slaný - Domovník pro ubytovnu "Mexiko"</t>
  </si>
  <si>
    <t>Kladno</t>
  </si>
  <si>
    <t>2237.1</t>
  </si>
  <si>
    <t>Kladno - II. Asistent prevence kriminality</t>
  </si>
  <si>
    <t>Duchcov</t>
  </si>
  <si>
    <t>2238.1</t>
  </si>
  <si>
    <t>Duchcov - Asistent prevence kriminality</t>
  </si>
  <si>
    <t>Velké Meziříčí</t>
  </si>
  <si>
    <t>2239.1</t>
  </si>
  <si>
    <t xml:space="preserve">Velké Meziříčí - Volnočasové aktivity proti kriminalitě </t>
  </si>
  <si>
    <t>Kroměříž - Vzdělávání strážníků 2014</t>
  </si>
  <si>
    <t>2240.1</t>
  </si>
  <si>
    <t>Kroměříž</t>
  </si>
  <si>
    <t>Kutná Hora</t>
  </si>
  <si>
    <t>2241.1</t>
  </si>
  <si>
    <t>Kutná Hora - Vzdělávací program Sanace rodiny a rodinné konference</t>
  </si>
  <si>
    <t>Trmice</t>
  </si>
  <si>
    <t>2242.1</t>
  </si>
  <si>
    <t>Trmice - Šetření k problematice bezpečnosti ve městě</t>
  </si>
  <si>
    <t>Písek</t>
  </si>
  <si>
    <t>2243.1</t>
  </si>
  <si>
    <t>Písek - 2. SVM PČR, rok 2014</t>
  </si>
  <si>
    <t>Karlovy Vary</t>
  </si>
  <si>
    <t>2244.1</t>
  </si>
  <si>
    <t>Karlovy Vary - Asistenti prevence kriminality</t>
  </si>
  <si>
    <t>Příbram</t>
  </si>
  <si>
    <t>2245.1</t>
  </si>
  <si>
    <t>Příbram - Letní sociálně rehabilitační pobyt pro děti - klienty SVP</t>
  </si>
  <si>
    <t>Ústí nad Orlicí - Podpora vzdělávání a trávení volného času dětí a mládeže II.</t>
  </si>
  <si>
    <t>2246.1</t>
  </si>
  <si>
    <t>Ústí nad Orlicí</t>
  </si>
  <si>
    <t>Žďár nad Sázavou</t>
  </si>
  <si>
    <t>2247.1</t>
  </si>
  <si>
    <t>Žďár nad Sázavou - Asistent prevence kriminality 2</t>
  </si>
  <si>
    <t>Břeclav - Asistenti prevence kriminality 2</t>
  </si>
  <si>
    <t>Břeclav</t>
  </si>
  <si>
    <t>2248.1</t>
  </si>
  <si>
    <t>2249.1</t>
  </si>
  <si>
    <t>Železný Brod - Víkendová cesta k životu bez mříží - V. krok</t>
  </si>
  <si>
    <t>Železný Brod</t>
  </si>
  <si>
    <t>Pardubice</t>
  </si>
  <si>
    <t>2250.1</t>
  </si>
  <si>
    <t>Pardubice - Asistent prevence kriminality</t>
  </si>
  <si>
    <t>Ústí nad Labem</t>
  </si>
  <si>
    <t>Ústí nad Labem - Asistent prevence kriminality</t>
  </si>
  <si>
    <t>2251.2</t>
  </si>
  <si>
    <t>Ústí nad Labem - KAMSEM - kampaň a semináře v Ústí nad Labem</t>
  </si>
  <si>
    <t>Desná</t>
  </si>
  <si>
    <t>2252.1</t>
  </si>
  <si>
    <t>Desná - Cyklohlídky MP</t>
  </si>
  <si>
    <t>2252.2</t>
  </si>
  <si>
    <t>Desná - Bezpečné stáří</t>
  </si>
  <si>
    <t>Varnsdorf</t>
  </si>
  <si>
    <t>2253.1</t>
  </si>
  <si>
    <t>Varnsdorf - Kapka dětské radosti</t>
  </si>
  <si>
    <t>2253.2</t>
  </si>
  <si>
    <t>Varnsdorf - Hřiště</t>
  </si>
  <si>
    <t>Odry</t>
  </si>
  <si>
    <t>2254.1</t>
  </si>
  <si>
    <t>Odry - Letní tábor Hadinka</t>
  </si>
  <si>
    <t>Šternberk</t>
  </si>
  <si>
    <t>2255.1</t>
  </si>
  <si>
    <t>Šternberk - Asistent prevence kriminality</t>
  </si>
  <si>
    <t>Kolín</t>
  </si>
  <si>
    <t>2256.1</t>
  </si>
  <si>
    <t>Kolín - Dluhové poradenství</t>
  </si>
  <si>
    <t>Krásná Lípa</t>
  </si>
  <si>
    <t>2257.1</t>
  </si>
  <si>
    <t>Krásná Lípa - Asistent prevence kriminality</t>
  </si>
  <si>
    <t>Plzeňský kraj celkem</t>
  </si>
  <si>
    <t>Pardubický kraj celkem</t>
  </si>
  <si>
    <t>Olomoucký kraj celkem</t>
  </si>
  <si>
    <t>Orlová</t>
  </si>
  <si>
    <t>2258.1</t>
  </si>
  <si>
    <t>Orlová - Příprava dětí a mládeže před vstupem na trh práce</t>
  </si>
  <si>
    <t>Hlinsko</t>
  </si>
  <si>
    <t>2259.1</t>
  </si>
  <si>
    <t>Hlinsko - Senior akademie I</t>
  </si>
  <si>
    <t>Frýdek - Místek</t>
  </si>
  <si>
    <t>2260.1</t>
  </si>
  <si>
    <t>Frýdek - Místek - Asistent prevence kriminality</t>
  </si>
  <si>
    <t>2260.2</t>
  </si>
  <si>
    <t>2260.3</t>
  </si>
  <si>
    <t>2260.4</t>
  </si>
  <si>
    <t>2260.5</t>
  </si>
  <si>
    <t>Frýdek - Místek - Motivačně vzdělávací letní tábor pro děti</t>
  </si>
  <si>
    <t>Frýdek - Místek - KOMPAS</t>
  </si>
  <si>
    <t>Frýdek - Místek - Do přírody</t>
  </si>
  <si>
    <t>Frýdek - Místek - Burárum</t>
  </si>
  <si>
    <t>Žatec</t>
  </si>
  <si>
    <t>2261.1</t>
  </si>
  <si>
    <t>Žatec - Pohovorová místnost</t>
  </si>
  <si>
    <t>Jindřichův Hradec</t>
  </si>
  <si>
    <t>2262.1</t>
  </si>
  <si>
    <t>Jindřichův Hradec - Projekt výchovně rekreačního tábora pro děti</t>
  </si>
  <si>
    <t>Žlutice</t>
  </si>
  <si>
    <t>2263.1</t>
  </si>
  <si>
    <t>Žlutice - Volnočasový klub 2014</t>
  </si>
  <si>
    <t>Most</t>
  </si>
  <si>
    <t>2264.1</t>
  </si>
  <si>
    <t>Most - Asistent prevence kriminality</t>
  </si>
  <si>
    <t>2264.2</t>
  </si>
  <si>
    <t>2264.3</t>
  </si>
  <si>
    <t>2264.4</t>
  </si>
  <si>
    <t>Most - Bezpečné oddělení v Nemocnici Most o.z.</t>
  </si>
  <si>
    <t>Most - Výchovně preventivní pobytové aktivity</t>
  </si>
  <si>
    <t>Most - Fotopasti</t>
  </si>
  <si>
    <t>Sokolov</t>
  </si>
  <si>
    <t>Sokolov - Asistent prevence kriminality</t>
  </si>
  <si>
    <t>2265.1</t>
  </si>
  <si>
    <t>2265.2</t>
  </si>
  <si>
    <t>Sokolov - Průzkum pocitu bezpečí obyvatel města Sokolova</t>
  </si>
  <si>
    <t>Plzeň - Prevence rizikového chování - odborník včasné intervence</t>
  </si>
  <si>
    <t>Plzeň</t>
  </si>
  <si>
    <t>2266.1</t>
  </si>
  <si>
    <t>2266.2</t>
  </si>
  <si>
    <t>2266.3</t>
  </si>
  <si>
    <t>Plzeň - Odborná profesní příprava pro práci v soc. vyl. lokalitách v rámci pr. APK</t>
  </si>
  <si>
    <t>Plzeň - Forenzní značení jízdních kol prostřednictvím syntetické DNA</t>
  </si>
  <si>
    <t>Nový Bor</t>
  </si>
  <si>
    <t>2267.1</t>
  </si>
  <si>
    <t>Nový Bor - Asistent prevence kriminality 2014</t>
  </si>
  <si>
    <t>Krupka</t>
  </si>
  <si>
    <t>2268.1</t>
  </si>
  <si>
    <t>Krupka - Fotopasti</t>
  </si>
  <si>
    <t>2268.2</t>
  </si>
  <si>
    <t>Krupka - Internetové stránky Městské policie Krupka</t>
  </si>
  <si>
    <t>Valašské Klobouky</t>
  </si>
  <si>
    <t>2269.1</t>
  </si>
  <si>
    <t xml:space="preserve">Valašské Klobouky - Socioterapeutické pobyty pro ohrožené děti a mládež </t>
  </si>
  <si>
    <t>Čáslav</t>
  </si>
  <si>
    <t>2270.1</t>
  </si>
  <si>
    <t>Čáslav - Bezpečně na internetu (rizika virtuální komunikace)</t>
  </si>
  <si>
    <t>2271.1</t>
  </si>
  <si>
    <t>Mimoň</t>
  </si>
  <si>
    <t>Mimoň - Mimoňské aktivizační víkendy - 2014</t>
  </si>
  <si>
    <t>Vimperk</t>
  </si>
  <si>
    <t>2272.1</t>
  </si>
  <si>
    <t>Vimperk - Asistent prevence kriminality II</t>
  </si>
  <si>
    <t>Bílina</t>
  </si>
  <si>
    <t>2273.1</t>
  </si>
  <si>
    <t>Bílina - Víkendové pobyty a tábor OSPOD</t>
  </si>
  <si>
    <t>2273.2</t>
  </si>
  <si>
    <t>2273.3</t>
  </si>
  <si>
    <t>Bílina - Příměstský tábor v DDM</t>
  </si>
  <si>
    <t>Bílina - Příměstský tábor na ZŠ Praktická</t>
  </si>
  <si>
    <t>České Budějovice</t>
  </si>
  <si>
    <t>2274.1</t>
  </si>
  <si>
    <t>České Budějovice - Prevence kriminality - Okružní</t>
  </si>
  <si>
    <t>2274.2</t>
  </si>
  <si>
    <t>2274.3</t>
  </si>
  <si>
    <t>České Budějovice - Prevence kriminality - Palackého náměstí</t>
  </si>
  <si>
    <t>České Budějovice - Preventivní program Novohradská</t>
  </si>
  <si>
    <t>Litvínov</t>
  </si>
  <si>
    <t>2275.1</t>
  </si>
  <si>
    <t>Litvínov - Jednoráz. akce a víkend. pobyty pro rodiny s dětmi ohrožené soc. exkluzí</t>
  </si>
  <si>
    <t>2275.2</t>
  </si>
  <si>
    <t>Litvínov - Kurátoři pomáhají</t>
  </si>
  <si>
    <t>Hlučín</t>
  </si>
  <si>
    <t>2276.1</t>
  </si>
  <si>
    <t>Hlučín - Forenzní značení jízdních kol prostřednictvím syntetické DNA</t>
  </si>
  <si>
    <t>Vsetín</t>
  </si>
  <si>
    <t>2277.1</t>
  </si>
  <si>
    <t>2277.2</t>
  </si>
  <si>
    <t>Vsetín - Asistent prevence kriminality 2014</t>
  </si>
  <si>
    <t>Vsetín - Probační program pro mládež 2014</t>
  </si>
  <si>
    <t>Rumburk</t>
  </si>
  <si>
    <t>2278.1</t>
  </si>
  <si>
    <t xml:space="preserve">Rumburk - Asistenti prevence kriminality </t>
  </si>
  <si>
    <t>Jeseník</t>
  </si>
  <si>
    <t>2279.1</t>
  </si>
  <si>
    <t>Jeseník - Vzdělávání strážníků a policistů</t>
  </si>
  <si>
    <t>2280.1</t>
  </si>
  <si>
    <t>Městská část Praha 20 - Prevence krádeží a ochrana majetku občanů</t>
  </si>
  <si>
    <t>Chrudim</t>
  </si>
  <si>
    <t>2281.1</t>
  </si>
  <si>
    <t>Chrudim - Zažijme si prevenci</t>
  </si>
  <si>
    <t>Hlavní město Praha</t>
  </si>
  <si>
    <t>Písek celkem</t>
  </si>
  <si>
    <t>Jindřichův Hradec celkem</t>
  </si>
  <si>
    <t>Vimperk celkem</t>
  </si>
  <si>
    <t>České Budějovice celkem</t>
  </si>
  <si>
    <t>Břeclav celkem</t>
  </si>
  <si>
    <t>Karlovy Vary celkem</t>
  </si>
  <si>
    <t>Žlutice celkem</t>
  </si>
  <si>
    <t>Sokolov celkem</t>
  </si>
  <si>
    <t>Železný Brod celkem</t>
  </si>
  <si>
    <t>Desná celkem</t>
  </si>
  <si>
    <t>Nový Bor celkem</t>
  </si>
  <si>
    <t>Mimoň celkem</t>
  </si>
  <si>
    <t>Nový Jičín celkem</t>
  </si>
  <si>
    <t>Odry celkem</t>
  </si>
  <si>
    <t>Orlová celkem</t>
  </si>
  <si>
    <t>Frýdek - Místek celkem</t>
  </si>
  <si>
    <t>Hlučín celkem</t>
  </si>
  <si>
    <t>Šternberk celkem</t>
  </si>
  <si>
    <t>Jeseník celkem</t>
  </si>
  <si>
    <t>Moravská Třebová celkem</t>
  </si>
  <si>
    <t>Vysoké Mýto celkem</t>
  </si>
  <si>
    <t>Ústí nad Orlicí celkem</t>
  </si>
  <si>
    <t>Pardubice celkem</t>
  </si>
  <si>
    <t>Hlinsko celkem</t>
  </si>
  <si>
    <t>Chrudim celkem</t>
  </si>
  <si>
    <t>Plzeň celkem</t>
  </si>
  <si>
    <t>Městská část Praha 20 celkem</t>
  </si>
  <si>
    <t>Slaný celkem</t>
  </si>
  <si>
    <t>Kladno celkem</t>
  </si>
  <si>
    <t>Kutná Hora celkem</t>
  </si>
  <si>
    <t>Příbram celkem</t>
  </si>
  <si>
    <t>Kolín celkem</t>
  </si>
  <si>
    <t>Čáslav celkem</t>
  </si>
  <si>
    <t>Duchcov celkem</t>
  </si>
  <si>
    <t>Trmice celkem</t>
  </si>
  <si>
    <t>Ústí nad Labem celkem</t>
  </si>
  <si>
    <t>Varnsdorf celkem</t>
  </si>
  <si>
    <t>Krásná Lípa celkem</t>
  </si>
  <si>
    <t>Žatec celkem</t>
  </si>
  <si>
    <t>Most celkem</t>
  </si>
  <si>
    <t>Krupka celkem</t>
  </si>
  <si>
    <t>Bílina celkem</t>
  </si>
  <si>
    <t>Litvínov celkem</t>
  </si>
  <si>
    <t>Rumburk celkem</t>
  </si>
  <si>
    <t>Velké Meziříčí celkem</t>
  </si>
  <si>
    <t>Žďár nad Sázavou celkem</t>
  </si>
  <si>
    <t>Kroměříž celkem</t>
  </si>
  <si>
    <t>Valašské Klobouky celkem</t>
  </si>
  <si>
    <t>Vsetín celkem</t>
  </si>
  <si>
    <t>Proti</t>
  </si>
  <si>
    <t>Jihočeský</t>
  </si>
  <si>
    <t xml:space="preserve">Liberecký </t>
  </si>
  <si>
    <t>MČPraha 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</si>
</sst>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;[Red]#,##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SimSun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2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Protection="0">
      <alignment horizontal="left"/>
    </xf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2" fillId="0" borderId="0" applyNumberFormat="0" applyFill="0" applyBorder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36">
      <alignment/>
      <protection/>
    </xf>
    <xf numFmtId="0" fontId="4" fillId="0" borderId="10" xfId="36" applyFont="1" applyBorder="1" applyAlignment="1">
      <alignment horizontal="center"/>
      <protection/>
    </xf>
    <xf numFmtId="0" fontId="3" fillId="0" borderId="10" xfId="36" applyFont="1" applyBorder="1">
      <alignment/>
      <protection/>
    </xf>
    <xf numFmtId="0" fontId="3" fillId="0" borderId="10" xfId="36" applyFont="1" applyBorder="1" applyAlignment="1">
      <alignment wrapText="1"/>
      <protection/>
    </xf>
    <xf numFmtId="166" fontId="3" fillId="0" borderId="10" xfId="34" applyNumberFormat="1" applyFont="1" applyBorder="1" applyAlignment="1">
      <alignment horizontal="right"/>
    </xf>
    <xf numFmtId="0" fontId="5" fillId="0" borderId="10" xfId="36" applyFont="1" applyBorder="1" applyAlignment="1">
      <alignment horizontal="right" wrapText="1"/>
      <protection/>
    </xf>
    <xf numFmtId="166" fontId="5" fillId="0" borderId="10" xfId="34" applyNumberFormat="1" applyFont="1" applyBorder="1" applyAlignment="1">
      <alignment horizontal="right"/>
    </xf>
    <xf numFmtId="0" fontId="5" fillId="0" borderId="10" xfId="36" applyFont="1" applyBorder="1" applyAlignment="1">
      <alignment horizontal="right"/>
      <protection/>
    </xf>
    <xf numFmtId="0" fontId="4" fillId="0" borderId="10" xfId="36" applyFont="1" applyBorder="1" applyAlignment="1">
      <alignment horizontal="right"/>
      <protection/>
    </xf>
    <xf numFmtId="166" fontId="4" fillId="0" borderId="10" xfId="34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6" fillId="0" borderId="10" xfId="34" applyNumberFormat="1" applyFont="1" applyBorder="1" applyAlignment="1">
      <alignment horizontal="right"/>
    </xf>
    <xf numFmtId="0" fontId="6" fillId="0" borderId="10" xfId="36" applyFont="1" applyBorder="1">
      <alignment/>
      <protection/>
    </xf>
    <xf numFmtId="0" fontId="4" fillId="0" borderId="10" xfId="0" applyFont="1" applyBorder="1" applyAlignment="1">
      <alignment/>
    </xf>
    <xf numFmtId="0" fontId="7" fillId="0" borderId="10" xfId="36" applyFont="1" applyBorder="1">
      <alignment/>
      <protection/>
    </xf>
    <xf numFmtId="166" fontId="3" fillId="0" borderId="10" xfId="34" applyNumberFormat="1" applyFont="1" applyBorder="1" applyAlignment="1">
      <alignment/>
    </xf>
    <xf numFmtId="166" fontId="5" fillId="0" borderId="10" xfId="34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36" applyFont="1" applyFill="1" applyBorder="1">
      <alignment/>
      <protection/>
    </xf>
    <xf numFmtId="3" fontId="3" fillId="0" borderId="10" xfId="0" applyNumberFormat="1" applyFont="1" applyFill="1" applyBorder="1" applyAlignment="1">
      <alignment/>
    </xf>
    <xf numFmtId="166" fontId="3" fillId="0" borderId="10" xfId="34" applyNumberFormat="1" applyFont="1" applyFill="1" applyBorder="1" applyAlignment="1">
      <alignment horizontal="right"/>
    </xf>
    <xf numFmtId="0" fontId="5" fillId="0" borderId="10" xfId="36" applyFont="1" applyFill="1" applyBorder="1" applyAlignment="1">
      <alignment horizontal="right"/>
      <protection/>
    </xf>
    <xf numFmtId="166" fontId="5" fillId="0" borderId="10" xfId="34" applyNumberFormat="1" applyFont="1" applyFill="1" applyBorder="1" applyAlignment="1">
      <alignment horizontal="right"/>
    </xf>
    <xf numFmtId="0" fontId="3" fillId="0" borderId="0" xfId="36" applyFont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4" fillId="0" borderId="0" xfId="36" applyFont="1" applyBorder="1" applyAlignment="1">
      <alignment horizontal="center"/>
      <protection/>
    </xf>
    <xf numFmtId="166" fontId="3" fillId="0" borderId="0" xfId="34" applyNumberFormat="1" applyFont="1" applyBorder="1" applyAlignment="1">
      <alignment horizontal="right"/>
    </xf>
    <xf numFmtId="166" fontId="5" fillId="0" borderId="0" xfId="34" applyNumberFormat="1" applyFont="1" applyBorder="1" applyAlignment="1">
      <alignment horizontal="right"/>
    </xf>
    <xf numFmtId="166" fontId="4" fillId="0" borderId="0" xfId="34" applyNumberFormat="1" applyFont="1" applyBorder="1" applyAlignment="1">
      <alignment horizontal="right"/>
    </xf>
    <xf numFmtId="166" fontId="6" fillId="0" borderId="0" xfId="34" applyNumberFormat="1" applyFont="1" applyBorder="1" applyAlignment="1">
      <alignment horizontal="right"/>
    </xf>
    <xf numFmtId="166" fontId="3" fillId="0" borderId="0" xfId="34" applyNumberFormat="1" applyFont="1" applyFill="1" applyBorder="1" applyAlignment="1">
      <alignment horizontal="right"/>
    </xf>
    <xf numFmtId="166" fontId="5" fillId="0" borderId="0" xfId="34" applyNumberFormat="1" applyFont="1" applyFill="1" applyBorder="1" applyAlignment="1">
      <alignment horizontal="right"/>
    </xf>
    <xf numFmtId="0" fontId="3" fillId="0" borderId="0" xfId="36" applyFont="1" applyBorder="1" applyAlignment="1">
      <alignment horizontal="center" vertical="top" wrapText="1"/>
      <protection/>
    </xf>
    <xf numFmtId="165" fontId="4" fillId="0" borderId="0" xfId="34" applyNumberFormat="1" applyFont="1" applyBorder="1" applyAlignment="1">
      <alignment/>
    </xf>
    <xf numFmtId="165" fontId="4" fillId="0" borderId="10" xfId="34" applyNumberFormat="1" applyFont="1" applyBorder="1" applyAlignment="1">
      <alignment horizontal="right" shrinkToFit="1"/>
    </xf>
    <xf numFmtId="166" fontId="3" fillId="0" borderId="0" xfId="34" applyNumberFormat="1" applyFont="1" applyBorder="1" applyAlignment="1">
      <alignment horizontal="center"/>
    </xf>
    <xf numFmtId="0" fontId="4" fillId="0" borderId="10" xfId="36" applyFont="1" applyBorder="1" applyAlignment="1">
      <alignment horizontal="center"/>
      <protection/>
    </xf>
    <xf numFmtId="0" fontId="3" fillId="0" borderId="10" xfId="36" applyFont="1" applyBorder="1" applyAlignment="1">
      <alignment horizontal="center" vertical="top" wrapText="1"/>
      <protection/>
    </xf>
    <xf numFmtId="0" fontId="3" fillId="0" borderId="10" xfId="36" applyFont="1" applyBorder="1" applyAlignment="1">
      <alignment vertical="top" wrapText="1"/>
      <protection/>
    </xf>
    <xf numFmtId="0" fontId="3" fillId="0" borderId="11" xfId="36" applyFont="1" applyBorder="1" applyAlignment="1">
      <alignment horizontal="left" vertical="top" wrapText="1"/>
      <protection/>
    </xf>
    <xf numFmtId="0" fontId="3" fillId="0" borderId="12" xfId="36" applyFont="1" applyBorder="1" applyAlignment="1">
      <alignment horizontal="left" vertical="top" wrapText="1"/>
      <protection/>
    </xf>
    <xf numFmtId="0" fontId="3" fillId="0" borderId="13" xfId="36" applyFont="1" applyBorder="1" applyAlignment="1">
      <alignment horizontal="left" vertical="top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odnota průvodce daty" xfId="37"/>
    <cellStyle name="Chybně" xfId="38"/>
    <cellStyle name="Kategorie průvodce daty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dpis průvodce daty" xfId="47"/>
    <cellStyle name="Název" xfId="48"/>
    <cellStyle name="Neutrální" xfId="49"/>
    <cellStyle name="Položka průvodce daty" xfId="50"/>
    <cellStyle name="Poznámka" xfId="51"/>
    <cellStyle name="Percent" xfId="52"/>
    <cellStyle name="Propojená buňka" xfId="53"/>
    <cellStyle name="Roh průvodce daty" xfId="54"/>
    <cellStyle name="Správně" xfId="55"/>
    <cellStyle name="Text upozornění" xfId="56"/>
    <cellStyle name="Vstup" xfId="57"/>
    <cellStyle name="Výpočet" xfId="58"/>
    <cellStyle name="Výsledek průvodce daty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73">
      <selection activeCell="K51" sqref="K51"/>
    </sheetView>
  </sheetViews>
  <sheetFormatPr defaultColWidth="75.7109375" defaultRowHeight="12.75"/>
  <cols>
    <col min="1" max="1" width="18.00390625" style="26" bestFit="1" customWidth="1"/>
    <col min="2" max="2" width="17.8515625" style="26" bestFit="1" customWidth="1"/>
    <col min="3" max="3" width="6.421875" style="26" bestFit="1" customWidth="1"/>
    <col min="4" max="4" width="72.7109375" style="26" bestFit="1" customWidth="1"/>
    <col min="5" max="6" width="10.421875" style="26" bestFit="1" customWidth="1"/>
    <col min="7" max="7" width="12.28125" style="26" bestFit="1" customWidth="1"/>
    <col min="8" max="8" width="6.421875" style="26" bestFit="1" customWidth="1"/>
    <col min="9" max="9" width="12.8515625" style="26" customWidth="1"/>
    <col min="10" max="10" width="9.8515625" style="26" bestFit="1" customWidth="1"/>
    <col min="11" max="11" width="4.7109375" style="26" bestFit="1" customWidth="1"/>
    <col min="12" max="12" width="5.8515625" style="26" bestFit="1" customWidth="1"/>
    <col min="13" max="13" width="10.28125" style="26" bestFit="1" customWidth="1"/>
    <col min="14" max="16384" width="75.7109375" style="1" customWidth="1"/>
  </cols>
  <sheetData>
    <row r="1" spans="1:13" ht="12.7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4</v>
      </c>
      <c r="I1" s="2" t="s">
        <v>24</v>
      </c>
      <c r="J1" s="30" t="s">
        <v>5</v>
      </c>
      <c r="K1" s="30" t="s">
        <v>6</v>
      </c>
      <c r="L1" s="30" t="s">
        <v>275</v>
      </c>
      <c r="M1" s="30" t="s">
        <v>7</v>
      </c>
    </row>
    <row r="2" spans="1:13" ht="12.75" customHeight="1">
      <c r="A2" s="43" t="s">
        <v>276</v>
      </c>
      <c r="B2" s="3" t="s">
        <v>67</v>
      </c>
      <c r="C2" s="3" t="s">
        <v>68</v>
      </c>
      <c r="D2" s="4" t="s">
        <v>69</v>
      </c>
      <c r="E2" s="5">
        <v>76000</v>
      </c>
      <c r="F2" s="5">
        <v>8000</v>
      </c>
      <c r="G2" s="5">
        <v>68000</v>
      </c>
      <c r="H2" s="3">
        <v>60</v>
      </c>
      <c r="I2" s="5">
        <v>68000</v>
      </c>
      <c r="J2" s="40">
        <v>5</v>
      </c>
      <c r="K2" s="31">
        <v>5</v>
      </c>
      <c r="L2" s="31"/>
      <c r="M2" s="31"/>
    </row>
    <row r="3" spans="1:13" ht="12.75" customHeight="1">
      <c r="A3" s="43"/>
      <c r="B3" s="3"/>
      <c r="C3" s="3"/>
      <c r="D3" s="6" t="s">
        <v>226</v>
      </c>
      <c r="E3" s="7">
        <v>76000</v>
      </c>
      <c r="F3" s="7">
        <v>8000</v>
      </c>
      <c r="G3" s="7">
        <v>68000</v>
      </c>
      <c r="H3" s="3"/>
      <c r="I3" s="7">
        <f>SUM(I2)</f>
        <v>68000</v>
      </c>
      <c r="J3" s="40"/>
      <c r="K3" s="32"/>
      <c r="L3" s="32"/>
      <c r="M3" s="32"/>
    </row>
    <row r="4" spans="1:13" ht="12.75">
      <c r="A4" s="43"/>
      <c r="B4" s="3" t="s">
        <v>140</v>
      </c>
      <c r="C4" s="3" t="s">
        <v>141</v>
      </c>
      <c r="D4" s="3" t="s">
        <v>142</v>
      </c>
      <c r="E4" s="5">
        <v>175000</v>
      </c>
      <c r="F4" s="5">
        <v>55000</v>
      </c>
      <c r="G4" s="5">
        <v>120000</v>
      </c>
      <c r="H4" s="3">
        <v>20</v>
      </c>
      <c r="I4" s="5">
        <v>0</v>
      </c>
      <c r="J4" s="40">
        <v>5</v>
      </c>
      <c r="K4" s="31">
        <v>5</v>
      </c>
      <c r="L4" s="31"/>
      <c r="M4" s="31"/>
    </row>
    <row r="5" spans="1:13" ht="12.75">
      <c r="A5" s="43"/>
      <c r="B5" s="3"/>
      <c r="C5" s="3"/>
      <c r="D5" s="8" t="s">
        <v>227</v>
      </c>
      <c r="E5" s="7">
        <v>175000</v>
      </c>
      <c r="F5" s="7">
        <v>55000</v>
      </c>
      <c r="G5" s="7">
        <v>120000</v>
      </c>
      <c r="H5" s="3"/>
      <c r="I5" s="7">
        <f>SUM(I4)</f>
        <v>0</v>
      </c>
      <c r="J5" s="40"/>
      <c r="K5" s="32"/>
      <c r="L5" s="32"/>
      <c r="M5" s="32"/>
    </row>
    <row r="6" spans="1:13" ht="12.75">
      <c r="A6" s="43"/>
      <c r="B6" s="3" t="s">
        <v>184</v>
      </c>
      <c r="C6" s="3" t="s">
        <v>185</v>
      </c>
      <c r="D6" s="3" t="s">
        <v>186</v>
      </c>
      <c r="E6" s="5">
        <v>73200</v>
      </c>
      <c r="F6" s="5">
        <v>10200</v>
      </c>
      <c r="G6" s="5">
        <v>63000</v>
      </c>
      <c r="H6" s="3">
        <v>50</v>
      </c>
      <c r="I6" s="5">
        <v>63000</v>
      </c>
      <c r="J6" s="40">
        <v>5</v>
      </c>
      <c r="K6" s="31">
        <v>5</v>
      </c>
      <c r="L6" s="31"/>
      <c r="M6" s="31"/>
    </row>
    <row r="7" spans="1:13" ht="12.75">
      <c r="A7" s="43"/>
      <c r="B7" s="3"/>
      <c r="C7" s="3"/>
      <c r="D7" s="8" t="s">
        <v>228</v>
      </c>
      <c r="E7" s="7">
        <v>73200</v>
      </c>
      <c r="F7" s="7">
        <v>10200</v>
      </c>
      <c r="G7" s="7">
        <v>63000</v>
      </c>
      <c r="H7" s="3"/>
      <c r="I7" s="7">
        <f>SUM(I6)</f>
        <v>63000</v>
      </c>
      <c r="J7" s="40"/>
      <c r="K7" s="32"/>
      <c r="L7" s="32"/>
      <c r="M7" s="32"/>
    </row>
    <row r="8" spans="1:13" ht="12.75">
      <c r="A8" s="43"/>
      <c r="B8" s="3" t="s">
        <v>194</v>
      </c>
      <c r="C8" s="3" t="s">
        <v>195</v>
      </c>
      <c r="D8" s="3" t="s">
        <v>196</v>
      </c>
      <c r="E8" s="5">
        <v>76200</v>
      </c>
      <c r="F8" s="5">
        <v>7620</v>
      </c>
      <c r="G8" s="5">
        <v>68580</v>
      </c>
      <c r="H8" s="3">
        <v>50</v>
      </c>
      <c r="I8" s="5">
        <v>51000</v>
      </c>
      <c r="J8" s="40">
        <v>5</v>
      </c>
      <c r="K8" s="31">
        <v>5</v>
      </c>
      <c r="L8" s="31"/>
      <c r="M8" s="31"/>
    </row>
    <row r="9" spans="1:13" ht="12.75">
      <c r="A9" s="43"/>
      <c r="B9" s="3" t="s">
        <v>194</v>
      </c>
      <c r="C9" s="3" t="s">
        <v>197</v>
      </c>
      <c r="D9" s="3" t="s">
        <v>199</v>
      </c>
      <c r="E9" s="5">
        <v>36600</v>
      </c>
      <c r="F9" s="5">
        <v>3660</v>
      </c>
      <c r="G9" s="5">
        <v>32940</v>
      </c>
      <c r="H9" s="3">
        <v>55</v>
      </c>
      <c r="I9" s="5">
        <v>24000</v>
      </c>
      <c r="J9" s="40">
        <v>5</v>
      </c>
      <c r="K9" s="31">
        <v>5</v>
      </c>
      <c r="L9" s="31"/>
      <c r="M9" s="31"/>
    </row>
    <row r="10" spans="1:13" ht="12.75">
      <c r="A10" s="43"/>
      <c r="B10" s="3" t="s">
        <v>194</v>
      </c>
      <c r="C10" s="3" t="s">
        <v>198</v>
      </c>
      <c r="D10" s="3" t="s">
        <v>200</v>
      </c>
      <c r="E10" s="5">
        <v>110600</v>
      </c>
      <c r="F10" s="5">
        <v>11060</v>
      </c>
      <c r="G10" s="5">
        <v>99540</v>
      </c>
      <c r="H10" s="3">
        <v>35</v>
      </c>
      <c r="I10" s="5">
        <v>0</v>
      </c>
      <c r="J10" s="40">
        <v>5</v>
      </c>
      <c r="K10" s="31">
        <v>5</v>
      </c>
      <c r="L10" s="31"/>
      <c r="M10" s="31"/>
    </row>
    <row r="11" spans="1:13" ht="12.75">
      <c r="A11" s="43"/>
      <c r="B11" s="3"/>
      <c r="C11" s="3"/>
      <c r="D11" s="8" t="s">
        <v>229</v>
      </c>
      <c r="E11" s="7">
        <f>SUM(E8:E10)</f>
        <v>223400</v>
      </c>
      <c r="F11" s="7">
        <f>SUM(F8:F10)</f>
        <v>22340</v>
      </c>
      <c r="G11" s="7">
        <f>SUM(G8:G10)</f>
        <v>201060</v>
      </c>
      <c r="H11" s="3"/>
      <c r="I11" s="7">
        <f>SUM(I8:I10)</f>
        <v>75000</v>
      </c>
      <c r="J11" s="40"/>
      <c r="K11" s="32"/>
      <c r="L11" s="32"/>
      <c r="M11" s="32"/>
    </row>
    <row r="12" spans="1:13" ht="12.75">
      <c r="A12" s="43"/>
      <c r="B12" s="3"/>
      <c r="C12" s="3"/>
      <c r="D12" s="9" t="s">
        <v>25</v>
      </c>
      <c r="E12" s="10">
        <f>SUM(E3,E5,E7,E11)</f>
        <v>547600</v>
      </c>
      <c r="F12" s="10">
        <f>SUM(F3,F5,F7,F11)</f>
        <v>95540</v>
      </c>
      <c r="G12" s="10">
        <f>SUM(G3,G5,G7,G11)</f>
        <v>452060</v>
      </c>
      <c r="H12" s="11"/>
      <c r="I12" s="10">
        <f>SUM(I3,I5,I7,I11)</f>
        <v>206000</v>
      </c>
      <c r="J12" s="40"/>
      <c r="K12" s="33"/>
      <c r="L12" s="33"/>
      <c r="M12" s="33"/>
    </row>
    <row r="13" spans="1:13" ht="12.75" customHeight="1">
      <c r="A13" s="43" t="s">
        <v>9</v>
      </c>
      <c r="B13" s="3" t="s">
        <v>83</v>
      </c>
      <c r="C13" s="3" t="s">
        <v>84</v>
      </c>
      <c r="D13" s="3" t="s">
        <v>82</v>
      </c>
      <c r="E13" s="5">
        <v>100500</v>
      </c>
      <c r="F13" s="5">
        <v>10050</v>
      </c>
      <c r="G13" s="5">
        <v>90450</v>
      </c>
      <c r="H13" s="3">
        <v>60</v>
      </c>
      <c r="I13" s="5">
        <v>90000</v>
      </c>
      <c r="J13" s="40">
        <v>5</v>
      </c>
      <c r="K13" s="31">
        <v>5</v>
      </c>
      <c r="L13" s="31"/>
      <c r="M13" s="31"/>
    </row>
    <row r="14" spans="1:13" ht="12.75" customHeight="1">
      <c r="A14" s="43"/>
      <c r="B14" s="3"/>
      <c r="C14" s="3"/>
      <c r="D14" s="8" t="s">
        <v>230</v>
      </c>
      <c r="E14" s="7">
        <v>100500</v>
      </c>
      <c r="F14" s="7">
        <v>10050</v>
      </c>
      <c r="G14" s="7">
        <v>90450</v>
      </c>
      <c r="H14" s="3"/>
      <c r="I14" s="7">
        <f>SUM(I13)</f>
        <v>90000</v>
      </c>
      <c r="J14" s="40"/>
      <c r="K14" s="32"/>
      <c r="L14" s="32"/>
      <c r="M14" s="32"/>
    </row>
    <row r="15" spans="1:13" ht="12.75">
      <c r="A15" s="43"/>
      <c r="B15" s="3"/>
      <c r="C15" s="3"/>
      <c r="D15" s="9" t="s">
        <v>26</v>
      </c>
      <c r="E15" s="10">
        <f>SUM(E14)</f>
        <v>100500</v>
      </c>
      <c r="F15" s="10">
        <f>SUM(F14)</f>
        <v>10050</v>
      </c>
      <c r="G15" s="10">
        <f>SUM(G14)</f>
        <v>90450</v>
      </c>
      <c r="H15" s="11"/>
      <c r="I15" s="10">
        <f>SUM(I14)</f>
        <v>90000</v>
      </c>
      <c r="J15" s="40"/>
      <c r="K15" s="33"/>
      <c r="L15" s="33"/>
      <c r="M15" s="33"/>
    </row>
    <row r="16" spans="1:13" ht="12.75" customHeight="1">
      <c r="A16" s="43" t="s">
        <v>8</v>
      </c>
      <c r="B16" s="3" t="s">
        <v>70</v>
      </c>
      <c r="C16" s="3" t="s">
        <v>71</v>
      </c>
      <c r="D16" s="3" t="s">
        <v>72</v>
      </c>
      <c r="E16" s="5">
        <v>300000</v>
      </c>
      <c r="F16" s="5">
        <v>48000</v>
      </c>
      <c r="G16" s="5">
        <v>252000</v>
      </c>
      <c r="H16" s="3">
        <v>50</v>
      </c>
      <c r="I16" s="5">
        <v>252000</v>
      </c>
      <c r="J16" s="40">
        <v>5</v>
      </c>
      <c r="K16" s="31">
        <v>5</v>
      </c>
      <c r="L16" s="31"/>
      <c r="M16" s="31"/>
    </row>
    <row r="17" spans="1:13" ht="12.75" customHeight="1">
      <c r="A17" s="43"/>
      <c r="B17" s="3"/>
      <c r="C17" s="3"/>
      <c r="D17" s="8" t="s">
        <v>231</v>
      </c>
      <c r="E17" s="7">
        <f>SUM(E16)</f>
        <v>300000</v>
      </c>
      <c r="F17" s="7">
        <v>48000</v>
      </c>
      <c r="G17" s="7">
        <v>252000</v>
      </c>
      <c r="H17" s="3"/>
      <c r="I17" s="7">
        <f>SUM(I16)</f>
        <v>252000</v>
      </c>
      <c r="J17" s="40"/>
      <c r="K17" s="32"/>
      <c r="L17" s="32"/>
      <c r="M17" s="32"/>
    </row>
    <row r="18" spans="1:13" ht="12.75">
      <c r="A18" s="43"/>
      <c r="B18" s="3" t="s">
        <v>143</v>
      </c>
      <c r="C18" s="3" t="s">
        <v>144</v>
      </c>
      <c r="D18" s="3" t="s">
        <v>145</v>
      </c>
      <c r="E18" s="5">
        <v>250000</v>
      </c>
      <c r="F18" s="5">
        <v>50000</v>
      </c>
      <c r="G18" s="5">
        <v>200000</v>
      </c>
      <c r="H18" s="27">
        <v>40</v>
      </c>
      <c r="I18" s="5">
        <v>180000</v>
      </c>
      <c r="J18" s="40">
        <v>5</v>
      </c>
      <c r="K18" s="31">
        <v>5</v>
      </c>
      <c r="L18" s="31"/>
      <c r="M18" s="31"/>
    </row>
    <row r="19" spans="1:13" ht="12.75">
      <c r="A19" s="43"/>
      <c r="B19" s="3"/>
      <c r="C19" s="3"/>
      <c r="D19" s="8" t="s">
        <v>232</v>
      </c>
      <c r="E19" s="7">
        <v>250000</v>
      </c>
      <c r="F19" s="7">
        <v>50000</v>
      </c>
      <c r="G19" s="7">
        <v>200000</v>
      </c>
      <c r="H19" s="12"/>
      <c r="I19" s="7">
        <f>SUM(I18)</f>
        <v>180000</v>
      </c>
      <c r="J19" s="40"/>
      <c r="K19" s="32"/>
      <c r="L19" s="32"/>
      <c r="M19" s="32"/>
    </row>
    <row r="20" spans="1:13" ht="12.75">
      <c r="A20" s="43"/>
      <c r="B20" s="3" t="s">
        <v>155</v>
      </c>
      <c r="C20" s="3" t="s">
        <v>157</v>
      </c>
      <c r="D20" s="3" t="s">
        <v>156</v>
      </c>
      <c r="E20" s="5">
        <v>201600</v>
      </c>
      <c r="F20" s="5">
        <v>26600</v>
      </c>
      <c r="G20" s="13">
        <v>175000</v>
      </c>
      <c r="H20" s="14">
        <v>50</v>
      </c>
      <c r="I20" s="13">
        <v>175000</v>
      </c>
      <c r="J20" s="40">
        <v>5</v>
      </c>
      <c r="K20" s="34">
        <v>5</v>
      </c>
      <c r="L20" s="34"/>
      <c r="M20" s="34"/>
    </row>
    <row r="21" spans="1:13" ht="12.75">
      <c r="A21" s="43"/>
      <c r="B21" s="3" t="s">
        <v>155</v>
      </c>
      <c r="C21" s="3" t="s">
        <v>158</v>
      </c>
      <c r="D21" s="3" t="s">
        <v>159</v>
      </c>
      <c r="E21" s="5">
        <v>100000</v>
      </c>
      <c r="F21" s="5">
        <v>12000</v>
      </c>
      <c r="G21" s="5">
        <v>88000</v>
      </c>
      <c r="H21" s="27">
        <v>45</v>
      </c>
      <c r="I21" s="5">
        <v>88000</v>
      </c>
      <c r="J21" s="40">
        <v>5</v>
      </c>
      <c r="K21" s="31">
        <v>5</v>
      </c>
      <c r="L21" s="31"/>
      <c r="M21" s="31"/>
    </row>
    <row r="22" spans="1:13" ht="12.75">
      <c r="A22" s="43"/>
      <c r="B22" s="3"/>
      <c r="C22" s="3"/>
      <c r="D22" s="8" t="s">
        <v>233</v>
      </c>
      <c r="E22" s="7">
        <f>SUM(E20:E21)</f>
        <v>301600</v>
      </c>
      <c r="F22" s="7">
        <f>SUM(F20:F21)</f>
        <v>38600</v>
      </c>
      <c r="G22" s="7">
        <f>SUM(G20:G21)</f>
        <v>263000</v>
      </c>
      <c r="H22" s="15"/>
      <c r="I22" s="7">
        <f>SUM(I20:I21)</f>
        <v>263000</v>
      </c>
      <c r="J22" s="40"/>
      <c r="K22" s="32"/>
      <c r="L22" s="32"/>
      <c r="M22" s="32"/>
    </row>
    <row r="23" spans="1:13" ht="12.75">
      <c r="A23" s="43"/>
      <c r="B23" s="3"/>
      <c r="C23" s="3"/>
      <c r="D23" s="9" t="s">
        <v>27</v>
      </c>
      <c r="E23" s="10">
        <f>SUM(E17,E19,E22)</f>
        <v>851600</v>
      </c>
      <c r="F23" s="10">
        <f>SUM(F17,F19,F22)</f>
        <v>136600</v>
      </c>
      <c r="G23" s="10">
        <f>SUM(G17,G19,G22)</f>
        <v>715000</v>
      </c>
      <c r="H23" s="11"/>
      <c r="I23" s="10">
        <f>SUM(I17,I19,I22)</f>
        <v>695000</v>
      </c>
      <c r="J23" s="40"/>
      <c r="K23" s="33"/>
      <c r="L23" s="33"/>
      <c r="M23" s="33"/>
    </row>
    <row r="24" spans="1:13" ht="12.75" customHeight="1">
      <c r="A24" s="43" t="s">
        <v>277</v>
      </c>
      <c r="B24" s="3" t="s">
        <v>87</v>
      </c>
      <c r="C24" s="3" t="s">
        <v>85</v>
      </c>
      <c r="D24" s="3" t="s">
        <v>86</v>
      </c>
      <c r="E24" s="5">
        <v>74000</v>
      </c>
      <c r="F24" s="5">
        <v>20000</v>
      </c>
      <c r="G24" s="5">
        <v>54000</v>
      </c>
      <c r="H24" s="3">
        <v>45</v>
      </c>
      <c r="I24" s="5">
        <v>54000</v>
      </c>
      <c r="J24" s="40">
        <v>5</v>
      </c>
      <c r="K24" s="31">
        <v>5</v>
      </c>
      <c r="L24" s="31"/>
      <c r="M24" s="31"/>
    </row>
    <row r="25" spans="1:13" ht="12.75" customHeight="1">
      <c r="A25" s="43"/>
      <c r="B25" s="3"/>
      <c r="C25" s="3"/>
      <c r="D25" s="8" t="s">
        <v>234</v>
      </c>
      <c r="E25" s="7">
        <v>74000</v>
      </c>
      <c r="F25" s="7">
        <v>20000</v>
      </c>
      <c r="G25" s="7">
        <v>54000</v>
      </c>
      <c r="H25" s="3"/>
      <c r="I25" s="7">
        <f>SUM(I24)</f>
        <v>54000</v>
      </c>
      <c r="J25" s="40"/>
      <c r="K25" s="32"/>
      <c r="L25" s="32"/>
      <c r="M25" s="32"/>
    </row>
    <row r="26" spans="1:13" ht="12.75">
      <c r="A26" s="43"/>
      <c r="B26" s="3" t="s">
        <v>95</v>
      </c>
      <c r="C26" s="3" t="s">
        <v>96</v>
      </c>
      <c r="D26" s="3" t="s">
        <v>97</v>
      </c>
      <c r="E26" s="5">
        <v>117000</v>
      </c>
      <c r="F26" s="5">
        <v>17550</v>
      </c>
      <c r="G26" s="5">
        <v>99450</v>
      </c>
      <c r="H26" s="27">
        <v>30</v>
      </c>
      <c r="I26" s="5">
        <v>0</v>
      </c>
      <c r="J26" s="40">
        <v>5</v>
      </c>
      <c r="K26" s="31">
        <v>5</v>
      </c>
      <c r="L26" s="32"/>
      <c r="M26" s="32"/>
    </row>
    <row r="27" spans="1:13" ht="12.75">
      <c r="A27" s="43"/>
      <c r="B27" s="3" t="s">
        <v>95</v>
      </c>
      <c r="C27" s="3" t="s">
        <v>98</v>
      </c>
      <c r="D27" s="3" t="s">
        <v>99</v>
      </c>
      <c r="E27" s="5">
        <v>55500</v>
      </c>
      <c r="F27" s="5">
        <v>8325</v>
      </c>
      <c r="G27" s="5">
        <v>47175</v>
      </c>
      <c r="H27" s="3">
        <v>30</v>
      </c>
      <c r="I27" s="5">
        <v>0</v>
      </c>
      <c r="J27" s="40">
        <v>5</v>
      </c>
      <c r="K27" s="31">
        <v>5</v>
      </c>
      <c r="L27" s="31"/>
      <c r="M27" s="31"/>
    </row>
    <row r="28" spans="1:13" ht="12.75">
      <c r="A28" s="43"/>
      <c r="B28" s="3"/>
      <c r="C28" s="3"/>
      <c r="D28" s="8" t="s">
        <v>235</v>
      </c>
      <c r="E28" s="7">
        <f>SUM(E26:E27)</f>
        <v>172500</v>
      </c>
      <c r="F28" s="7">
        <f>SUM(F26:F27)</f>
        <v>25875</v>
      </c>
      <c r="G28" s="7">
        <f>SUM(G26:G27)</f>
        <v>146625</v>
      </c>
      <c r="H28" s="3"/>
      <c r="I28" s="7">
        <f>SUM(I26:I27)</f>
        <v>0</v>
      </c>
      <c r="J28" s="40"/>
      <c r="K28" s="32"/>
      <c r="L28" s="32"/>
      <c r="M28" s="32"/>
    </row>
    <row r="29" spans="1:13" ht="12.75">
      <c r="A29" s="43"/>
      <c r="B29" s="3" t="s">
        <v>167</v>
      </c>
      <c r="C29" s="3" t="s">
        <v>168</v>
      </c>
      <c r="D29" s="3" t="s">
        <v>169</v>
      </c>
      <c r="E29" s="5">
        <v>77236</v>
      </c>
      <c r="F29" s="5">
        <v>10236</v>
      </c>
      <c r="G29" s="5">
        <v>67000</v>
      </c>
      <c r="H29" s="27">
        <v>50</v>
      </c>
      <c r="I29" s="5">
        <v>67000</v>
      </c>
      <c r="J29" s="40">
        <v>5</v>
      </c>
      <c r="K29" s="31">
        <v>5</v>
      </c>
      <c r="L29" s="31"/>
      <c r="M29" s="31"/>
    </row>
    <row r="30" spans="1:13" ht="12.75">
      <c r="A30" s="43"/>
      <c r="B30" s="3"/>
      <c r="C30" s="3"/>
      <c r="D30" s="8" t="s">
        <v>236</v>
      </c>
      <c r="E30" s="7">
        <v>77236</v>
      </c>
      <c r="F30" s="7">
        <v>10236</v>
      </c>
      <c r="G30" s="7">
        <v>67000</v>
      </c>
      <c r="H30" s="15"/>
      <c r="I30" s="7">
        <f>SUM(I29)</f>
        <v>67000</v>
      </c>
      <c r="J30" s="40"/>
      <c r="K30" s="32"/>
      <c r="L30" s="32"/>
      <c r="M30" s="32"/>
    </row>
    <row r="31" spans="1:13" ht="12.75">
      <c r="A31" s="43"/>
      <c r="B31" s="3" t="s">
        <v>182</v>
      </c>
      <c r="C31" s="3" t="s">
        <v>181</v>
      </c>
      <c r="D31" s="3" t="s">
        <v>183</v>
      </c>
      <c r="E31" s="5">
        <v>99000</v>
      </c>
      <c r="F31" s="5">
        <v>10000</v>
      </c>
      <c r="G31" s="13">
        <v>89000</v>
      </c>
      <c r="H31" s="14">
        <v>0</v>
      </c>
      <c r="I31" s="13">
        <v>0</v>
      </c>
      <c r="J31" s="40">
        <v>5</v>
      </c>
      <c r="K31" s="34">
        <v>5</v>
      </c>
      <c r="L31" s="34"/>
      <c r="M31" s="34"/>
    </row>
    <row r="32" spans="1:13" ht="12.75">
      <c r="A32" s="43"/>
      <c r="B32" s="3"/>
      <c r="C32" s="3"/>
      <c r="D32" s="8" t="s">
        <v>237</v>
      </c>
      <c r="E32" s="7">
        <v>99000</v>
      </c>
      <c r="F32" s="7">
        <v>10000</v>
      </c>
      <c r="G32" s="7">
        <v>89000</v>
      </c>
      <c r="H32" s="16"/>
      <c r="I32" s="7">
        <f>SUM(I31)</f>
        <v>0</v>
      </c>
      <c r="J32" s="40"/>
      <c r="K32" s="32"/>
      <c r="L32" s="32"/>
      <c r="M32" s="32"/>
    </row>
    <row r="33" spans="1:13" ht="12.75">
      <c r="A33" s="43"/>
      <c r="B33" s="3"/>
      <c r="C33" s="3"/>
      <c r="D33" s="9" t="s">
        <v>28</v>
      </c>
      <c r="E33" s="10">
        <f>SUM(E25,E28,E30,E32)</f>
        <v>422736</v>
      </c>
      <c r="F33" s="10">
        <f>SUM(F25,F28,F30,F32)</f>
        <v>66111</v>
      </c>
      <c r="G33" s="10">
        <f>SUM(G25,G28,G30,G32)</f>
        <v>356625</v>
      </c>
      <c r="H33" s="11"/>
      <c r="I33" s="10">
        <f>SUM(I25,I28,I30,I32)</f>
        <v>121000</v>
      </c>
      <c r="J33" s="40"/>
      <c r="K33" s="33"/>
      <c r="L33" s="33"/>
      <c r="M33" s="33"/>
    </row>
    <row r="34" spans="1:13" ht="12.75" customHeight="1">
      <c r="A34" s="43" t="s">
        <v>10</v>
      </c>
      <c r="B34" s="3" t="s">
        <v>29</v>
      </c>
      <c r="C34" s="3" t="s">
        <v>35</v>
      </c>
      <c r="D34" s="3" t="s">
        <v>30</v>
      </c>
      <c r="E34" s="5">
        <v>176920</v>
      </c>
      <c r="F34" s="5">
        <v>45000</v>
      </c>
      <c r="G34" s="17">
        <v>131920</v>
      </c>
      <c r="H34" s="3">
        <v>45</v>
      </c>
      <c r="I34" s="5">
        <v>123000</v>
      </c>
      <c r="J34" s="40">
        <v>5</v>
      </c>
      <c r="K34" s="31">
        <v>5</v>
      </c>
      <c r="L34" s="31"/>
      <c r="M34" s="31"/>
    </row>
    <row r="35" spans="1:13" ht="12.75" customHeight="1">
      <c r="A35" s="43"/>
      <c r="B35" s="3"/>
      <c r="C35" s="3"/>
      <c r="D35" s="8" t="s">
        <v>238</v>
      </c>
      <c r="E35" s="7">
        <v>176920</v>
      </c>
      <c r="F35" s="7">
        <v>45000</v>
      </c>
      <c r="G35" s="18">
        <v>131920</v>
      </c>
      <c r="H35" s="3"/>
      <c r="I35" s="7">
        <f>SUM(I34)</f>
        <v>123000</v>
      </c>
      <c r="J35" s="40"/>
      <c r="K35" s="32"/>
      <c r="L35" s="32"/>
      <c r="M35" s="32"/>
    </row>
    <row r="36" spans="1:13" ht="12.75">
      <c r="A36" s="43"/>
      <c r="B36" s="3" t="s">
        <v>105</v>
      </c>
      <c r="C36" s="3" t="s">
        <v>106</v>
      </c>
      <c r="D36" s="3" t="s">
        <v>107</v>
      </c>
      <c r="E36" s="5">
        <v>144000</v>
      </c>
      <c r="F36" s="5">
        <v>14400</v>
      </c>
      <c r="G36" s="5">
        <v>129600</v>
      </c>
      <c r="H36" s="27">
        <v>45</v>
      </c>
      <c r="I36" s="5">
        <v>128000</v>
      </c>
      <c r="J36" s="40">
        <v>5</v>
      </c>
      <c r="K36" s="31">
        <v>5</v>
      </c>
      <c r="L36" s="31"/>
      <c r="M36" s="31"/>
    </row>
    <row r="37" spans="1:13" ht="12.75">
      <c r="A37" s="43"/>
      <c r="B37" s="3"/>
      <c r="C37" s="3"/>
      <c r="D37" s="8" t="s">
        <v>239</v>
      </c>
      <c r="E37" s="7">
        <v>144000</v>
      </c>
      <c r="F37" s="7">
        <v>14400</v>
      </c>
      <c r="G37" s="7">
        <v>129600</v>
      </c>
      <c r="H37" s="12"/>
      <c r="I37" s="7">
        <f>SUM(I36)</f>
        <v>128000</v>
      </c>
      <c r="J37" s="40"/>
      <c r="K37" s="32"/>
      <c r="L37" s="32"/>
      <c r="M37" s="32"/>
    </row>
    <row r="38" spans="1:13" ht="12.75">
      <c r="A38" s="43"/>
      <c r="B38" s="3" t="s">
        <v>120</v>
      </c>
      <c r="C38" s="3" t="s">
        <v>121</v>
      </c>
      <c r="D38" s="3" t="s">
        <v>122</v>
      </c>
      <c r="E38" s="5">
        <v>41000</v>
      </c>
      <c r="F38" s="5">
        <v>8000</v>
      </c>
      <c r="G38" s="5">
        <v>33000</v>
      </c>
      <c r="H38" s="14">
        <v>35</v>
      </c>
      <c r="I38" s="13">
        <v>0</v>
      </c>
      <c r="J38" s="40">
        <v>5</v>
      </c>
      <c r="K38" s="34">
        <v>5</v>
      </c>
      <c r="L38" s="34"/>
      <c r="M38" s="34"/>
    </row>
    <row r="39" spans="1:13" ht="12.75">
      <c r="A39" s="43"/>
      <c r="B39" s="3"/>
      <c r="C39" s="3"/>
      <c r="D39" s="8" t="s">
        <v>240</v>
      </c>
      <c r="E39" s="7">
        <v>41000</v>
      </c>
      <c r="F39" s="7">
        <v>8000</v>
      </c>
      <c r="G39" s="7">
        <v>33000</v>
      </c>
      <c r="H39" s="16"/>
      <c r="I39" s="7">
        <f>SUM(I38)</f>
        <v>0</v>
      </c>
      <c r="J39" s="40"/>
      <c r="K39" s="32"/>
      <c r="L39" s="32"/>
      <c r="M39" s="32"/>
    </row>
    <row r="40" spans="1:13" ht="12.75">
      <c r="A40" s="43"/>
      <c r="B40" s="3" t="s">
        <v>126</v>
      </c>
      <c r="C40" s="3" t="s">
        <v>127</v>
      </c>
      <c r="D40" s="3" t="s">
        <v>128</v>
      </c>
      <c r="E40" s="5">
        <v>111200</v>
      </c>
      <c r="F40" s="5">
        <v>11200</v>
      </c>
      <c r="G40" s="5">
        <v>100000</v>
      </c>
      <c r="H40" s="27">
        <v>60</v>
      </c>
      <c r="I40" s="5">
        <v>100000</v>
      </c>
      <c r="J40" s="40">
        <v>5</v>
      </c>
      <c r="K40" s="31">
        <v>5</v>
      </c>
      <c r="L40" s="31"/>
      <c r="M40" s="31"/>
    </row>
    <row r="41" spans="1:13" ht="12.75">
      <c r="A41" s="43"/>
      <c r="B41" s="3" t="s">
        <v>126</v>
      </c>
      <c r="C41" s="3" t="s">
        <v>129</v>
      </c>
      <c r="D41" s="3" t="s">
        <v>133</v>
      </c>
      <c r="E41" s="5">
        <v>156140</v>
      </c>
      <c r="F41" s="5">
        <v>25140</v>
      </c>
      <c r="G41" s="5">
        <v>126000</v>
      </c>
      <c r="H41" s="14">
        <v>60</v>
      </c>
      <c r="I41" s="13">
        <v>126000</v>
      </c>
      <c r="J41" s="40">
        <v>5</v>
      </c>
      <c r="K41" s="31">
        <v>5</v>
      </c>
      <c r="L41" s="34"/>
      <c r="M41" s="34"/>
    </row>
    <row r="42" spans="1:13" ht="12.75">
      <c r="A42" s="43"/>
      <c r="B42" s="3" t="s">
        <v>126</v>
      </c>
      <c r="C42" s="3" t="s">
        <v>130</v>
      </c>
      <c r="D42" s="3" t="s">
        <v>134</v>
      </c>
      <c r="E42" s="5">
        <v>15000</v>
      </c>
      <c r="F42" s="5">
        <v>2000</v>
      </c>
      <c r="G42" s="5">
        <v>13000</v>
      </c>
      <c r="H42" s="14">
        <v>45</v>
      </c>
      <c r="I42" s="13">
        <v>13000</v>
      </c>
      <c r="J42" s="40">
        <v>5</v>
      </c>
      <c r="K42" s="31">
        <v>5</v>
      </c>
      <c r="L42" s="34"/>
      <c r="M42" s="34"/>
    </row>
    <row r="43" spans="1:13" ht="12.75">
      <c r="A43" s="43"/>
      <c r="B43" s="3" t="s">
        <v>126</v>
      </c>
      <c r="C43" s="3" t="s">
        <v>131</v>
      </c>
      <c r="D43" s="3" t="s">
        <v>135</v>
      </c>
      <c r="E43" s="5">
        <v>50000</v>
      </c>
      <c r="F43" s="5">
        <v>5000</v>
      </c>
      <c r="G43" s="5">
        <v>45000</v>
      </c>
      <c r="H43" s="14">
        <v>35</v>
      </c>
      <c r="I43" s="13">
        <v>0</v>
      </c>
      <c r="J43" s="40">
        <v>5</v>
      </c>
      <c r="K43" s="31">
        <v>5</v>
      </c>
      <c r="L43" s="34"/>
      <c r="M43" s="34"/>
    </row>
    <row r="44" spans="1:13" ht="12.75">
      <c r="A44" s="43"/>
      <c r="B44" s="3" t="s">
        <v>126</v>
      </c>
      <c r="C44" s="3" t="s">
        <v>132</v>
      </c>
      <c r="D44" s="3" t="s">
        <v>136</v>
      </c>
      <c r="E44" s="5">
        <v>50000</v>
      </c>
      <c r="F44" s="5">
        <v>5000</v>
      </c>
      <c r="G44" s="5">
        <v>45000</v>
      </c>
      <c r="H44" s="14">
        <v>30</v>
      </c>
      <c r="I44" s="13">
        <v>0</v>
      </c>
      <c r="J44" s="40">
        <v>5</v>
      </c>
      <c r="K44" s="31">
        <v>5</v>
      </c>
      <c r="L44" s="34"/>
      <c r="M44" s="34"/>
    </row>
    <row r="45" spans="1:13" ht="12.75">
      <c r="A45" s="43"/>
      <c r="B45" s="3"/>
      <c r="C45" s="3"/>
      <c r="D45" s="8" t="s">
        <v>241</v>
      </c>
      <c r="E45" s="7">
        <f>SUM(E40:E44)</f>
        <v>382340</v>
      </c>
      <c r="F45" s="7">
        <f>SUM(F40:F44)</f>
        <v>48340</v>
      </c>
      <c r="G45" s="7">
        <f>SUM(G40:G44)</f>
        <v>329000</v>
      </c>
      <c r="H45" s="16"/>
      <c r="I45" s="7">
        <f>SUM(I40:I44)</f>
        <v>239000</v>
      </c>
      <c r="J45" s="40"/>
      <c r="K45" s="32"/>
      <c r="L45" s="32"/>
      <c r="M45" s="32"/>
    </row>
    <row r="46" spans="1:13" ht="12.75">
      <c r="A46" s="43"/>
      <c r="B46" s="3" t="s">
        <v>206</v>
      </c>
      <c r="C46" s="3" t="s">
        <v>207</v>
      </c>
      <c r="D46" s="3" t="s">
        <v>208</v>
      </c>
      <c r="E46" s="5">
        <v>29000</v>
      </c>
      <c r="F46" s="5">
        <v>3000</v>
      </c>
      <c r="G46" s="5">
        <v>26000</v>
      </c>
      <c r="H46" s="14">
        <v>60</v>
      </c>
      <c r="I46" s="13">
        <v>26000</v>
      </c>
      <c r="J46" s="40">
        <v>5</v>
      </c>
      <c r="K46" s="34">
        <v>5</v>
      </c>
      <c r="L46" s="34"/>
      <c r="M46" s="34"/>
    </row>
    <row r="47" spans="1:13" ht="12.75">
      <c r="A47" s="43"/>
      <c r="B47" s="3"/>
      <c r="C47" s="3"/>
      <c r="D47" s="8" t="s">
        <v>242</v>
      </c>
      <c r="E47" s="7">
        <v>29000</v>
      </c>
      <c r="F47" s="7">
        <v>3000</v>
      </c>
      <c r="G47" s="7">
        <v>26000</v>
      </c>
      <c r="H47" s="16"/>
      <c r="I47" s="7">
        <f>SUM(I46)</f>
        <v>26000</v>
      </c>
      <c r="J47" s="40"/>
      <c r="K47" s="32"/>
      <c r="L47" s="32"/>
      <c r="M47" s="32"/>
    </row>
    <row r="48" spans="1:13" ht="12.75">
      <c r="A48" s="43"/>
      <c r="B48" s="3"/>
      <c r="C48" s="3"/>
      <c r="D48" s="9" t="s">
        <v>31</v>
      </c>
      <c r="E48" s="10">
        <f>SUM(E35,E37,E39,E45,E47)</f>
        <v>773260</v>
      </c>
      <c r="F48" s="10">
        <f>SUM(F35,F37,F39,F45,F47)</f>
        <v>118740</v>
      </c>
      <c r="G48" s="10">
        <f>SUM(G35,G37,G39,G45,G47)</f>
        <v>649520</v>
      </c>
      <c r="H48" s="11"/>
      <c r="I48" s="10">
        <f>SUM(I35,I37,I39,I45,I47)</f>
        <v>516000</v>
      </c>
      <c r="J48" s="40"/>
      <c r="K48" s="33"/>
      <c r="L48" s="33"/>
      <c r="M48" s="33"/>
    </row>
    <row r="49" spans="1:13" ht="12.75" customHeight="1">
      <c r="A49" s="43" t="s">
        <v>11</v>
      </c>
      <c r="B49" s="3" t="s">
        <v>108</v>
      </c>
      <c r="C49" s="3" t="s">
        <v>109</v>
      </c>
      <c r="D49" s="3" t="s">
        <v>110</v>
      </c>
      <c r="E49" s="5">
        <v>153112</v>
      </c>
      <c r="F49" s="5">
        <v>17112</v>
      </c>
      <c r="G49" s="5">
        <v>136000</v>
      </c>
      <c r="H49" s="3">
        <v>55</v>
      </c>
      <c r="I49" s="5">
        <v>136000</v>
      </c>
      <c r="J49" s="40">
        <v>5</v>
      </c>
      <c r="K49" s="31">
        <v>5</v>
      </c>
      <c r="L49" s="31"/>
      <c r="M49" s="31"/>
    </row>
    <row r="50" spans="1:13" ht="12.75" customHeight="1">
      <c r="A50" s="43"/>
      <c r="B50" s="3"/>
      <c r="C50" s="3"/>
      <c r="D50" s="8" t="s">
        <v>243</v>
      </c>
      <c r="E50" s="7">
        <v>153112</v>
      </c>
      <c r="F50" s="7">
        <v>17112</v>
      </c>
      <c r="G50" s="7">
        <v>136000</v>
      </c>
      <c r="H50" s="3"/>
      <c r="I50" s="7">
        <f>SUM(I49)</f>
        <v>136000</v>
      </c>
      <c r="J50" s="40"/>
      <c r="K50" s="32"/>
      <c r="L50" s="32"/>
      <c r="M50" s="32"/>
    </row>
    <row r="51" spans="1:13" ht="12.75">
      <c r="A51" s="43"/>
      <c r="B51" s="3" t="s">
        <v>217</v>
      </c>
      <c r="C51" s="3" t="s">
        <v>218</v>
      </c>
      <c r="D51" s="3" t="s">
        <v>219</v>
      </c>
      <c r="E51" s="5">
        <v>40000</v>
      </c>
      <c r="F51" s="5">
        <v>5000</v>
      </c>
      <c r="G51" s="5">
        <v>35000</v>
      </c>
      <c r="H51" s="29">
        <v>35</v>
      </c>
      <c r="I51" s="5">
        <v>0</v>
      </c>
      <c r="J51" s="40">
        <v>5</v>
      </c>
      <c r="K51" s="31">
        <v>5</v>
      </c>
      <c r="L51" s="32"/>
      <c r="M51" s="32"/>
    </row>
    <row r="52" spans="1:13" ht="12.75">
      <c r="A52" s="43"/>
      <c r="B52" s="3"/>
      <c r="C52" s="3"/>
      <c r="D52" s="8" t="s">
        <v>244</v>
      </c>
      <c r="E52" s="7">
        <v>40000</v>
      </c>
      <c r="F52" s="7">
        <v>5000</v>
      </c>
      <c r="G52" s="7">
        <v>35000</v>
      </c>
      <c r="H52" s="19"/>
      <c r="I52" s="10">
        <f>SUM(I51)</f>
        <v>0</v>
      </c>
      <c r="J52" s="40"/>
      <c r="K52" s="32"/>
      <c r="L52" s="32"/>
      <c r="M52" s="32"/>
    </row>
    <row r="53" spans="1:13" ht="12.75">
      <c r="A53" s="43"/>
      <c r="B53" s="3"/>
      <c r="C53" s="3"/>
      <c r="D53" s="9" t="s">
        <v>119</v>
      </c>
      <c r="E53" s="10">
        <f>SUM(E50,E52)</f>
        <v>193112</v>
      </c>
      <c r="F53" s="10">
        <f>SUM(F50,F52)</f>
        <v>22112</v>
      </c>
      <c r="G53" s="10">
        <f>SUM(G50,G52)</f>
        <v>171000</v>
      </c>
      <c r="H53" s="11"/>
      <c r="I53" s="10">
        <f>SUM(I50,I52)</f>
        <v>136000</v>
      </c>
      <c r="J53" s="40"/>
      <c r="K53" s="33"/>
      <c r="L53" s="33"/>
      <c r="M53" s="33"/>
    </row>
    <row r="54" spans="1:13" ht="12.75" customHeight="1">
      <c r="A54" s="43" t="s">
        <v>12</v>
      </c>
      <c r="B54" s="3" t="s">
        <v>36</v>
      </c>
      <c r="C54" s="3" t="s">
        <v>37</v>
      </c>
      <c r="D54" s="3" t="s">
        <v>38</v>
      </c>
      <c r="E54" s="5">
        <v>90000</v>
      </c>
      <c r="F54" s="5">
        <v>12000</v>
      </c>
      <c r="G54" s="5">
        <v>78000</v>
      </c>
      <c r="H54" s="3">
        <v>50</v>
      </c>
      <c r="I54" s="5">
        <v>78000</v>
      </c>
      <c r="J54" s="40">
        <v>5</v>
      </c>
      <c r="K54" s="31">
        <v>5</v>
      </c>
      <c r="L54" s="31"/>
      <c r="M54" s="31"/>
    </row>
    <row r="55" spans="1:13" ht="12.75" customHeight="1">
      <c r="A55" s="43"/>
      <c r="B55" s="3"/>
      <c r="C55" s="3"/>
      <c r="D55" s="8" t="s">
        <v>245</v>
      </c>
      <c r="E55" s="7">
        <v>90000</v>
      </c>
      <c r="F55" s="7">
        <v>12000</v>
      </c>
      <c r="G55" s="7">
        <v>78000</v>
      </c>
      <c r="H55" s="3"/>
      <c r="I55" s="7">
        <f>SUM(I54)</f>
        <v>78000</v>
      </c>
      <c r="J55" s="40"/>
      <c r="K55" s="32"/>
      <c r="L55" s="32"/>
      <c r="M55" s="32"/>
    </row>
    <row r="56" spans="1:13" ht="12.75">
      <c r="A56" s="43"/>
      <c r="B56" s="3" t="s">
        <v>39</v>
      </c>
      <c r="C56" s="3" t="s">
        <v>40</v>
      </c>
      <c r="D56" s="3" t="s">
        <v>41</v>
      </c>
      <c r="E56" s="5">
        <v>134400</v>
      </c>
      <c r="F56" s="5">
        <v>20160</v>
      </c>
      <c r="G56" s="5">
        <v>114240</v>
      </c>
      <c r="H56" s="3">
        <v>50</v>
      </c>
      <c r="I56" s="5">
        <v>114000</v>
      </c>
      <c r="J56" s="40">
        <v>5</v>
      </c>
      <c r="K56" s="31">
        <v>5</v>
      </c>
      <c r="L56" s="31"/>
      <c r="M56" s="31"/>
    </row>
    <row r="57" spans="1:13" ht="12.75">
      <c r="A57" s="43"/>
      <c r="B57" s="3" t="s">
        <v>39</v>
      </c>
      <c r="C57" s="3" t="s">
        <v>42</v>
      </c>
      <c r="D57" s="3" t="s">
        <v>43</v>
      </c>
      <c r="E57" s="5">
        <v>105000</v>
      </c>
      <c r="F57" s="5">
        <v>15750</v>
      </c>
      <c r="G57" s="5">
        <v>89250</v>
      </c>
      <c r="H57" s="27">
        <v>30</v>
      </c>
      <c r="I57" s="5">
        <v>0</v>
      </c>
      <c r="J57" s="40">
        <v>5</v>
      </c>
      <c r="K57" s="31">
        <v>5</v>
      </c>
      <c r="L57" s="31"/>
      <c r="M57" s="31"/>
    </row>
    <row r="58" spans="1:13" ht="12.75">
      <c r="A58" s="43"/>
      <c r="B58" s="3"/>
      <c r="C58" s="3"/>
      <c r="D58" s="8" t="s">
        <v>246</v>
      </c>
      <c r="E58" s="7">
        <f>SUM(E56:E57)</f>
        <v>239400</v>
      </c>
      <c r="F58" s="7">
        <f>SUM(F56:F57)</f>
        <v>35910</v>
      </c>
      <c r="G58" s="7">
        <f>SUM(G56:G57)</f>
        <v>203490</v>
      </c>
      <c r="H58" s="12"/>
      <c r="I58" s="7">
        <f>SUM(I56:I57)</f>
        <v>114000</v>
      </c>
      <c r="J58" s="40"/>
      <c r="K58" s="32"/>
      <c r="L58" s="32"/>
      <c r="M58" s="32"/>
    </row>
    <row r="59" spans="1:13" ht="12.75">
      <c r="A59" s="43"/>
      <c r="B59" s="3" t="s">
        <v>78</v>
      </c>
      <c r="C59" s="3" t="s">
        <v>77</v>
      </c>
      <c r="D59" s="3" t="s">
        <v>76</v>
      </c>
      <c r="E59" s="5">
        <v>546000</v>
      </c>
      <c r="F59" s="5">
        <v>86000</v>
      </c>
      <c r="G59" s="5">
        <v>460000</v>
      </c>
      <c r="H59" s="3">
        <v>40</v>
      </c>
      <c r="I59" s="5">
        <v>80000</v>
      </c>
      <c r="J59" s="40">
        <v>5</v>
      </c>
      <c r="K59" s="31">
        <v>5</v>
      </c>
      <c r="L59" s="31"/>
      <c r="M59" s="31"/>
    </row>
    <row r="60" spans="1:13" ht="12.75">
      <c r="A60" s="43"/>
      <c r="B60" s="3"/>
      <c r="C60" s="3"/>
      <c r="D60" s="8" t="s">
        <v>247</v>
      </c>
      <c r="E60" s="7">
        <v>546000</v>
      </c>
      <c r="F60" s="7">
        <v>86000</v>
      </c>
      <c r="G60" s="7">
        <v>460000</v>
      </c>
      <c r="H60" s="3"/>
      <c r="I60" s="7">
        <f>SUM(I59)</f>
        <v>80000</v>
      </c>
      <c r="J60" s="40"/>
      <c r="K60" s="32"/>
      <c r="L60" s="32"/>
      <c r="M60" s="32"/>
    </row>
    <row r="61" spans="1:13" ht="12.75">
      <c r="A61" s="43"/>
      <c r="B61" s="3" t="s">
        <v>88</v>
      </c>
      <c r="C61" s="3" t="s">
        <v>89</v>
      </c>
      <c r="D61" s="3" t="s">
        <v>90</v>
      </c>
      <c r="E61" s="5">
        <v>100200</v>
      </c>
      <c r="F61" s="5">
        <v>33000</v>
      </c>
      <c r="G61" s="5">
        <v>67200</v>
      </c>
      <c r="H61" s="28">
        <v>50</v>
      </c>
      <c r="I61" s="5">
        <v>67000</v>
      </c>
      <c r="J61" s="40">
        <v>5</v>
      </c>
      <c r="K61" s="31">
        <v>5</v>
      </c>
      <c r="L61" s="31"/>
      <c r="M61" s="31"/>
    </row>
    <row r="62" spans="1:13" ht="12.75">
      <c r="A62" s="43"/>
      <c r="B62" s="3"/>
      <c r="C62" s="3"/>
      <c r="D62" s="8" t="s">
        <v>248</v>
      </c>
      <c r="E62" s="7">
        <v>100200</v>
      </c>
      <c r="F62" s="7">
        <v>33000</v>
      </c>
      <c r="G62" s="7">
        <v>67200</v>
      </c>
      <c r="H62" s="20"/>
      <c r="I62" s="7">
        <f>SUM(I61)</f>
        <v>67000</v>
      </c>
      <c r="J62" s="40"/>
      <c r="K62" s="31"/>
      <c r="L62" s="32"/>
      <c r="M62" s="32"/>
    </row>
    <row r="63" spans="1:13" ht="12.75">
      <c r="A63" s="43"/>
      <c r="B63" s="3" t="s">
        <v>123</v>
      </c>
      <c r="C63" s="3" t="s">
        <v>124</v>
      </c>
      <c r="D63" s="3" t="s">
        <v>125</v>
      </c>
      <c r="E63" s="5">
        <v>76000</v>
      </c>
      <c r="F63" s="5">
        <v>13500</v>
      </c>
      <c r="G63" s="5">
        <v>62500</v>
      </c>
      <c r="H63" s="3">
        <v>45</v>
      </c>
      <c r="I63" s="5">
        <v>48000</v>
      </c>
      <c r="J63" s="40">
        <v>5</v>
      </c>
      <c r="K63" s="31">
        <v>5</v>
      </c>
      <c r="L63" s="31"/>
      <c r="M63" s="31"/>
    </row>
    <row r="64" spans="1:13" ht="12.75">
      <c r="A64" s="43"/>
      <c r="B64" s="3"/>
      <c r="C64" s="3"/>
      <c r="D64" s="8" t="s">
        <v>249</v>
      </c>
      <c r="E64" s="7">
        <v>76000</v>
      </c>
      <c r="F64" s="7">
        <v>13500</v>
      </c>
      <c r="G64" s="7">
        <v>62500</v>
      </c>
      <c r="H64" s="3"/>
      <c r="I64" s="7">
        <f>SUM(I63)</f>
        <v>48000</v>
      </c>
      <c r="J64" s="40"/>
      <c r="K64" s="31"/>
      <c r="L64" s="32"/>
      <c r="M64" s="32"/>
    </row>
    <row r="65" spans="1:13" ht="12.75">
      <c r="A65" s="43"/>
      <c r="B65" s="3" t="s">
        <v>222</v>
      </c>
      <c r="C65" s="3" t="s">
        <v>223</v>
      </c>
      <c r="D65" s="3" t="s">
        <v>224</v>
      </c>
      <c r="E65" s="5">
        <v>78200</v>
      </c>
      <c r="F65" s="5">
        <v>15640</v>
      </c>
      <c r="G65" s="5">
        <v>62560</v>
      </c>
      <c r="H65" s="3">
        <v>40</v>
      </c>
      <c r="I65" s="5">
        <v>55000</v>
      </c>
      <c r="J65" s="40">
        <v>5</v>
      </c>
      <c r="K65" s="31">
        <v>5</v>
      </c>
      <c r="L65" s="31"/>
      <c r="M65" s="31"/>
    </row>
    <row r="66" spans="1:13" ht="12.75">
      <c r="A66" s="43"/>
      <c r="B66" s="3"/>
      <c r="C66" s="3"/>
      <c r="D66" s="8" t="s">
        <v>250</v>
      </c>
      <c r="E66" s="7">
        <v>78200</v>
      </c>
      <c r="F66" s="7">
        <v>15640</v>
      </c>
      <c r="G66" s="7">
        <v>62560</v>
      </c>
      <c r="H66" s="3"/>
      <c r="I66" s="7">
        <f>SUM(I65)</f>
        <v>55000</v>
      </c>
      <c r="J66" s="40"/>
      <c r="K66" s="31"/>
      <c r="L66" s="32"/>
      <c r="M66" s="32"/>
    </row>
    <row r="67" spans="1:13" ht="12.75">
      <c r="A67" s="43"/>
      <c r="B67" s="3"/>
      <c r="C67" s="3"/>
      <c r="D67" s="9" t="s">
        <v>118</v>
      </c>
      <c r="E67" s="10">
        <f>SUM(E55,E58,E60,E62,E64,E66)</f>
        <v>1129800</v>
      </c>
      <c r="F67" s="10">
        <f>SUM(F55,F58,F60,F62,F64,F66)</f>
        <v>196050</v>
      </c>
      <c r="G67" s="10">
        <f>SUM(G55,G58,G60,G62,G64,G66)</f>
        <v>933750</v>
      </c>
      <c r="H67" s="11"/>
      <c r="I67" s="10">
        <f>SUM(I55,I58,I60,I62,I64,I66)</f>
        <v>442000</v>
      </c>
      <c r="J67" s="40"/>
      <c r="K67" s="31"/>
      <c r="L67" s="33"/>
      <c r="M67" s="33"/>
    </row>
    <row r="68" spans="1:13" ht="12.75" customHeight="1">
      <c r="A68" s="43" t="s">
        <v>13</v>
      </c>
      <c r="B68" s="3" t="s">
        <v>161</v>
      </c>
      <c r="C68" s="3" t="s">
        <v>162</v>
      </c>
      <c r="D68" s="3" t="s">
        <v>160</v>
      </c>
      <c r="E68" s="5">
        <v>136500</v>
      </c>
      <c r="F68" s="5">
        <v>24500</v>
      </c>
      <c r="G68" s="5">
        <v>112000</v>
      </c>
      <c r="H68" s="3">
        <v>35</v>
      </c>
      <c r="I68" s="5">
        <v>0</v>
      </c>
      <c r="J68" s="40">
        <v>5</v>
      </c>
      <c r="K68" s="31">
        <v>5</v>
      </c>
      <c r="L68" s="31"/>
      <c r="M68" s="31"/>
    </row>
    <row r="69" spans="1:13" ht="12.75">
      <c r="A69" s="43"/>
      <c r="B69" s="3" t="s">
        <v>161</v>
      </c>
      <c r="C69" s="3" t="s">
        <v>163</v>
      </c>
      <c r="D69" s="3" t="s">
        <v>165</v>
      </c>
      <c r="E69" s="5">
        <v>56000</v>
      </c>
      <c r="F69" s="5">
        <v>8000</v>
      </c>
      <c r="G69" s="5">
        <v>48000</v>
      </c>
      <c r="H69" s="3">
        <v>60</v>
      </c>
      <c r="I69" s="5">
        <v>36000</v>
      </c>
      <c r="J69" s="40">
        <v>5</v>
      </c>
      <c r="K69" s="31">
        <v>5</v>
      </c>
      <c r="L69" s="31"/>
      <c r="M69" s="31"/>
    </row>
    <row r="70" spans="1:13" ht="12.75">
      <c r="A70" s="43"/>
      <c r="B70" s="3" t="s">
        <v>161</v>
      </c>
      <c r="C70" s="3" t="s">
        <v>164</v>
      </c>
      <c r="D70" s="3" t="s">
        <v>166</v>
      </c>
      <c r="E70" s="5">
        <v>119000</v>
      </c>
      <c r="F70" s="5">
        <v>16000</v>
      </c>
      <c r="G70" s="5">
        <v>103000</v>
      </c>
      <c r="H70" s="3">
        <v>50</v>
      </c>
      <c r="I70" s="5">
        <v>90000</v>
      </c>
      <c r="J70" s="40">
        <v>5</v>
      </c>
      <c r="K70" s="31">
        <v>5</v>
      </c>
      <c r="L70" s="31"/>
      <c r="M70" s="31"/>
    </row>
    <row r="71" spans="1:13" ht="12.75">
      <c r="A71" s="43"/>
      <c r="B71" s="3"/>
      <c r="C71" s="3"/>
      <c r="D71" s="8" t="s">
        <v>251</v>
      </c>
      <c r="E71" s="7">
        <f>SUM(E68:E70)</f>
        <v>311500</v>
      </c>
      <c r="F71" s="7">
        <f>SUM(F68:F70)</f>
        <v>48500</v>
      </c>
      <c r="G71" s="7">
        <f>SUM(G68:G70)</f>
        <v>263000</v>
      </c>
      <c r="H71" s="3"/>
      <c r="I71" s="7">
        <f>SUM(I68:I70)</f>
        <v>126000</v>
      </c>
      <c r="J71" s="40"/>
      <c r="K71" s="31"/>
      <c r="L71" s="32"/>
      <c r="M71" s="32"/>
    </row>
    <row r="72" spans="1:13" ht="12.75">
      <c r="A72" s="43"/>
      <c r="B72" s="3"/>
      <c r="C72" s="3"/>
      <c r="D72" s="9" t="s">
        <v>117</v>
      </c>
      <c r="E72" s="10">
        <f>SUM(E71)</f>
        <v>311500</v>
      </c>
      <c r="F72" s="10">
        <f>SUM(F71)</f>
        <v>48500</v>
      </c>
      <c r="G72" s="10">
        <f>SUM(G71)</f>
        <v>263000</v>
      </c>
      <c r="H72" s="11"/>
      <c r="I72" s="10">
        <f>SUM(I71)</f>
        <v>126000</v>
      </c>
      <c r="J72" s="40"/>
      <c r="K72" s="31"/>
      <c r="L72" s="33"/>
      <c r="M72" s="33"/>
    </row>
    <row r="73" spans="1:13" ht="12.75" customHeight="1">
      <c r="A73" s="43" t="s">
        <v>225</v>
      </c>
      <c r="B73" s="3" t="s">
        <v>278</v>
      </c>
      <c r="C73" s="3" t="s">
        <v>220</v>
      </c>
      <c r="D73" s="3" t="s">
        <v>221</v>
      </c>
      <c r="E73" s="5">
        <v>91260</v>
      </c>
      <c r="F73" s="5">
        <v>13260</v>
      </c>
      <c r="G73" s="5">
        <v>78000</v>
      </c>
      <c r="H73" s="3">
        <v>45</v>
      </c>
      <c r="I73" s="5">
        <v>58000</v>
      </c>
      <c r="J73" s="40">
        <v>5</v>
      </c>
      <c r="K73" s="31">
        <v>5</v>
      </c>
      <c r="L73" s="31"/>
      <c r="M73" s="31"/>
    </row>
    <row r="74" spans="1:13" ht="12.75" customHeight="1">
      <c r="A74" s="43"/>
      <c r="B74" s="3"/>
      <c r="C74" s="3"/>
      <c r="D74" s="8" t="s">
        <v>252</v>
      </c>
      <c r="E74" s="7">
        <v>91260</v>
      </c>
      <c r="F74" s="7">
        <v>13260</v>
      </c>
      <c r="G74" s="7">
        <v>78000</v>
      </c>
      <c r="H74" s="3"/>
      <c r="I74" s="7">
        <f>SUM(I73)</f>
        <v>58000</v>
      </c>
      <c r="J74" s="40"/>
      <c r="K74" s="32"/>
      <c r="L74" s="32"/>
      <c r="M74" s="32"/>
    </row>
    <row r="75" spans="1:13" ht="12.75">
      <c r="A75" s="43"/>
      <c r="B75" s="3"/>
      <c r="C75" s="3"/>
      <c r="D75" s="9" t="s">
        <v>32</v>
      </c>
      <c r="E75" s="10">
        <f>SUM(E74)</f>
        <v>91260</v>
      </c>
      <c r="F75" s="10">
        <f>SUM(F74)</f>
        <v>13260</v>
      </c>
      <c r="G75" s="10">
        <f>SUM(G74)</f>
        <v>78000</v>
      </c>
      <c r="H75" s="11"/>
      <c r="I75" s="10">
        <f>SUM(I74)</f>
        <v>58000</v>
      </c>
      <c r="J75" s="40"/>
      <c r="K75" s="33"/>
      <c r="L75" s="33"/>
      <c r="M75" s="33"/>
    </row>
    <row r="76" spans="1:13" ht="12.75" customHeight="1">
      <c r="A76" s="43" t="s">
        <v>14</v>
      </c>
      <c r="B76" s="3" t="s">
        <v>44</v>
      </c>
      <c r="C76" s="3" t="s">
        <v>45</v>
      </c>
      <c r="D76" s="3" t="s">
        <v>47</v>
      </c>
      <c r="E76" s="5">
        <v>190400</v>
      </c>
      <c r="F76" s="5">
        <v>22400</v>
      </c>
      <c r="G76" s="5">
        <v>168000</v>
      </c>
      <c r="H76" s="3">
        <v>60</v>
      </c>
      <c r="I76" s="5">
        <v>158000</v>
      </c>
      <c r="J76" s="40">
        <v>4</v>
      </c>
      <c r="K76" s="31">
        <v>4</v>
      </c>
      <c r="L76" s="31"/>
      <c r="M76" s="31"/>
    </row>
    <row r="77" spans="1:13" ht="12.75">
      <c r="A77" s="43"/>
      <c r="B77" s="3" t="s">
        <v>44</v>
      </c>
      <c r="C77" s="3" t="s">
        <v>46</v>
      </c>
      <c r="D77" s="3" t="s">
        <v>48</v>
      </c>
      <c r="E77" s="5">
        <v>99200</v>
      </c>
      <c r="F77" s="5">
        <v>10200</v>
      </c>
      <c r="G77" s="5">
        <v>89000</v>
      </c>
      <c r="H77" s="3">
        <v>45</v>
      </c>
      <c r="I77" s="5">
        <v>40000</v>
      </c>
      <c r="J77" s="40">
        <v>4</v>
      </c>
      <c r="K77" s="31">
        <v>4</v>
      </c>
      <c r="L77" s="31"/>
      <c r="M77" s="31"/>
    </row>
    <row r="78" spans="1:13" ht="12.75">
      <c r="A78" s="43"/>
      <c r="B78" s="3"/>
      <c r="C78" s="3"/>
      <c r="D78" s="8" t="s">
        <v>253</v>
      </c>
      <c r="E78" s="7">
        <f>SUM(E76:E77)</f>
        <v>289600</v>
      </c>
      <c r="F78" s="7">
        <f>SUM(F76:F77)</f>
        <v>32600</v>
      </c>
      <c r="G78" s="7">
        <f>SUM(G76:G77)</f>
        <v>257000</v>
      </c>
      <c r="H78" s="3"/>
      <c r="I78" s="7">
        <f>SUM(I76:I77)</f>
        <v>198000</v>
      </c>
      <c r="J78" s="40"/>
      <c r="K78" s="32"/>
      <c r="L78" s="32"/>
      <c r="M78" s="32"/>
    </row>
    <row r="79" spans="1:13" ht="12.75">
      <c r="A79" s="43"/>
      <c r="B79" s="3" t="s">
        <v>49</v>
      </c>
      <c r="C79" s="3" t="s">
        <v>50</v>
      </c>
      <c r="D79" s="3" t="s">
        <v>51</v>
      </c>
      <c r="E79" s="5">
        <v>160800</v>
      </c>
      <c r="F79" s="5">
        <v>18800</v>
      </c>
      <c r="G79" s="5">
        <v>142000</v>
      </c>
      <c r="H79" s="3">
        <v>45</v>
      </c>
      <c r="I79" s="5">
        <v>110000</v>
      </c>
      <c r="J79" s="40">
        <v>4</v>
      </c>
      <c r="K79" s="31">
        <v>4</v>
      </c>
      <c r="L79" s="31"/>
      <c r="M79" s="31"/>
    </row>
    <row r="80" spans="1:13" ht="12.75">
      <c r="A80" s="43"/>
      <c r="B80" s="3"/>
      <c r="C80" s="3"/>
      <c r="D80" s="8" t="s">
        <v>254</v>
      </c>
      <c r="E80" s="7">
        <v>160800</v>
      </c>
      <c r="F80" s="7">
        <v>18800</v>
      </c>
      <c r="G80" s="7">
        <v>142000</v>
      </c>
      <c r="H80" s="3"/>
      <c r="I80" s="7">
        <f>SUM(I79)</f>
        <v>110000</v>
      </c>
      <c r="J80" s="40"/>
      <c r="K80" s="32"/>
      <c r="L80" s="32"/>
      <c r="M80" s="32"/>
    </row>
    <row r="81" spans="1:13" ht="12.75">
      <c r="A81" s="43"/>
      <c r="B81" s="3" t="s">
        <v>61</v>
      </c>
      <c r="C81" s="3" t="s">
        <v>62</v>
      </c>
      <c r="D81" s="3" t="s">
        <v>63</v>
      </c>
      <c r="E81" s="5">
        <v>41500</v>
      </c>
      <c r="F81" s="5">
        <v>10000</v>
      </c>
      <c r="G81" s="5">
        <v>31500</v>
      </c>
      <c r="H81" s="27">
        <v>40</v>
      </c>
      <c r="I81" s="5">
        <v>22000</v>
      </c>
      <c r="J81" s="40">
        <v>5</v>
      </c>
      <c r="K81" s="31">
        <v>5</v>
      </c>
      <c r="L81" s="31"/>
      <c r="M81" s="31"/>
    </row>
    <row r="82" spans="1:13" ht="12.75">
      <c r="A82" s="43"/>
      <c r="B82" s="3"/>
      <c r="C82" s="3"/>
      <c r="D82" s="8" t="s">
        <v>255</v>
      </c>
      <c r="E82" s="7">
        <v>41500</v>
      </c>
      <c r="F82" s="7">
        <v>10000</v>
      </c>
      <c r="G82" s="7">
        <v>31500</v>
      </c>
      <c r="H82" s="12"/>
      <c r="I82" s="7">
        <f>SUM(I81)</f>
        <v>22000</v>
      </c>
      <c r="J82" s="40"/>
      <c r="K82" s="32"/>
      <c r="L82" s="32"/>
      <c r="M82" s="32"/>
    </row>
    <row r="83" spans="1:13" ht="12.75">
      <c r="A83" s="43"/>
      <c r="B83" s="3" t="s">
        <v>73</v>
      </c>
      <c r="C83" s="3" t="s">
        <v>74</v>
      </c>
      <c r="D83" s="3" t="s">
        <v>75</v>
      </c>
      <c r="E83" s="5">
        <v>86500</v>
      </c>
      <c r="F83" s="5">
        <v>32500</v>
      </c>
      <c r="G83" s="5">
        <v>54000</v>
      </c>
      <c r="H83" s="3">
        <v>0</v>
      </c>
      <c r="I83" s="5">
        <v>0</v>
      </c>
      <c r="J83" s="40">
        <v>5</v>
      </c>
      <c r="K83" s="31">
        <v>5</v>
      </c>
      <c r="L83" s="31"/>
      <c r="M83" s="31"/>
    </row>
    <row r="84" spans="1:13" ht="12.75">
      <c r="A84" s="43"/>
      <c r="B84" s="3"/>
      <c r="C84" s="3"/>
      <c r="D84" s="8" t="s">
        <v>256</v>
      </c>
      <c r="E84" s="7">
        <v>86500</v>
      </c>
      <c r="F84" s="7">
        <v>32500</v>
      </c>
      <c r="G84" s="7">
        <v>54000</v>
      </c>
      <c r="H84" s="3"/>
      <c r="I84" s="7">
        <f>SUM(I83)</f>
        <v>0</v>
      </c>
      <c r="J84" s="40"/>
      <c r="K84" s="32"/>
      <c r="L84" s="32"/>
      <c r="M84" s="32"/>
    </row>
    <row r="85" spans="1:13" ht="12.75">
      <c r="A85" s="43"/>
      <c r="B85" s="3" t="s">
        <v>111</v>
      </c>
      <c r="C85" s="3" t="s">
        <v>112</v>
      </c>
      <c r="D85" s="3" t="s">
        <v>113</v>
      </c>
      <c r="E85" s="5">
        <v>64118</v>
      </c>
      <c r="F85" s="5">
        <v>9118</v>
      </c>
      <c r="G85" s="5">
        <v>55000</v>
      </c>
      <c r="H85" s="27">
        <v>50</v>
      </c>
      <c r="I85" s="5">
        <v>50000</v>
      </c>
      <c r="J85" s="40">
        <v>5</v>
      </c>
      <c r="K85" s="31">
        <v>5</v>
      </c>
      <c r="L85" s="31"/>
      <c r="M85" s="31"/>
    </row>
    <row r="86" spans="1:13" ht="12.75">
      <c r="A86" s="43"/>
      <c r="B86" s="3"/>
      <c r="C86" s="3"/>
      <c r="D86" s="8" t="s">
        <v>257</v>
      </c>
      <c r="E86" s="7">
        <v>64118</v>
      </c>
      <c r="F86" s="7">
        <v>9118</v>
      </c>
      <c r="G86" s="7">
        <v>55000</v>
      </c>
      <c r="H86" s="15"/>
      <c r="I86" s="7">
        <f>SUM(I85)</f>
        <v>50000</v>
      </c>
      <c r="J86" s="40"/>
      <c r="K86" s="32"/>
      <c r="L86" s="32"/>
      <c r="M86" s="32"/>
    </row>
    <row r="87" spans="1:13" ht="12.75">
      <c r="A87" s="43"/>
      <c r="B87" s="3" t="s">
        <v>178</v>
      </c>
      <c r="C87" s="3" t="s">
        <v>179</v>
      </c>
      <c r="D87" s="3" t="s">
        <v>180</v>
      </c>
      <c r="E87" s="5">
        <v>38500</v>
      </c>
      <c r="F87" s="5">
        <v>7700</v>
      </c>
      <c r="G87" s="5">
        <v>30800</v>
      </c>
      <c r="H87" s="3">
        <v>0</v>
      </c>
      <c r="I87" s="5">
        <v>0</v>
      </c>
      <c r="J87" s="40">
        <v>5</v>
      </c>
      <c r="K87" s="31">
        <v>5</v>
      </c>
      <c r="L87" s="31"/>
      <c r="M87" s="31"/>
    </row>
    <row r="88" spans="1:13" ht="12.75">
      <c r="A88" s="43"/>
      <c r="B88" s="3"/>
      <c r="C88" s="3"/>
      <c r="D88" s="8" t="s">
        <v>258</v>
      </c>
      <c r="E88" s="7">
        <v>38500</v>
      </c>
      <c r="F88" s="7">
        <v>7700</v>
      </c>
      <c r="G88" s="7">
        <v>30800</v>
      </c>
      <c r="H88" s="3"/>
      <c r="I88" s="7">
        <f>SUM(I87)</f>
        <v>0</v>
      </c>
      <c r="J88" s="40"/>
      <c r="K88" s="32"/>
      <c r="L88" s="32"/>
      <c r="M88" s="32"/>
    </row>
    <row r="89" spans="1:13" ht="12.75">
      <c r="A89" s="43"/>
      <c r="B89" s="3"/>
      <c r="C89" s="3"/>
      <c r="D89" s="9" t="s">
        <v>33</v>
      </c>
      <c r="E89" s="10">
        <f>SUM(E78,E80,E82,E84,E86,E88)</f>
        <v>681018</v>
      </c>
      <c r="F89" s="10">
        <f>SUM(F78,F80,F82,F84,F86,F88)</f>
        <v>110718</v>
      </c>
      <c r="G89" s="10">
        <f>SUM(G78,G80,G82,G84,G86,G88)</f>
        <v>570300</v>
      </c>
      <c r="H89" s="11"/>
      <c r="I89" s="10">
        <f>SUM(I78,I80,I82,I84,I86,I88)</f>
        <v>380000</v>
      </c>
      <c r="J89" s="40"/>
      <c r="K89" s="33"/>
      <c r="L89" s="33"/>
      <c r="M89" s="33"/>
    </row>
    <row r="90" spans="1:13" ht="12.75" customHeight="1">
      <c r="A90" s="43" t="s">
        <v>15</v>
      </c>
      <c r="B90" s="3" t="s">
        <v>52</v>
      </c>
      <c r="C90" s="3" t="s">
        <v>53</v>
      </c>
      <c r="D90" s="3" t="s">
        <v>54</v>
      </c>
      <c r="E90" s="5">
        <v>302800</v>
      </c>
      <c r="F90" s="5">
        <v>30280</v>
      </c>
      <c r="G90" s="5">
        <v>272520</v>
      </c>
      <c r="H90" s="3">
        <v>50</v>
      </c>
      <c r="I90" s="5">
        <v>272000</v>
      </c>
      <c r="J90" s="40">
        <v>5</v>
      </c>
      <c r="K90" s="31">
        <v>5</v>
      </c>
      <c r="L90" s="31"/>
      <c r="M90" s="31"/>
    </row>
    <row r="91" spans="1:13" ht="12.75" customHeight="1">
      <c r="A91" s="43"/>
      <c r="B91" s="3"/>
      <c r="C91" s="3"/>
      <c r="D91" s="8" t="s">
        <v>259</v>
      </c>
      <c r="E91" s="7">
        <v>302800</v>
      </c>
      <c r="F91" s="7">
        <v>30280</v>
      </c>
      <c r="G91" s="7">
        <v>272520</v>
      </c>
      <c r="H91" s="3"/>
      <c r="I91" s="7">
        <f>SUM(I90)</f>
        <v>272000</v>
      </c>
      <c r="J91" s="40"/>
      <c r="K91" s="31"/>
      <c r="L91" s="32"/>
      <c r="M91" s="32"/>
    </row>
    <row r="92" spans="1:13" ht="12.75">
      <c r="A92" s="43"/>
      <c r="B92" s="3" t="s">
        <v>64</v>
      </c>
      <c r="C92" s="3" t="s">
        <v>65</v>
      </c>
      <c r="D92" s="3" t="s">
        <v>66</v>
      </c>
      <c r="E92" s="5">
        <v>95000</v>
      </c>
      <c r="F92" s="5">
        <v>9500</v>
      </c>
      <c r="G92" s="5">
        <v>85500</v>
      </c>
      <c r="H92" s="3">
        <v>30</v>
      </c>
      <c r="I92" s="5">
        <v>0</v>
      </c>
      <c r="J92" s="40">
        <v>5</v>
      </c>
      <c r="K92" s="31">
        <v>5</v>
      </c>
      <c r="L92" s="31"/>
      <c r="M92" s="31"/>
    </row>
    <row r="93" spans="1:13" ht="12.75">
      <c r="A93" s="43"/>
      <c r="B93" s="3"/>
      <c r="C93" s="3"/>
      <c r="D93" s="8" t="s">
        <v>260</v>
      </c>
      <c r="E93" s="7">
        <v>95000</v>
      </c>
      <c r="F93" s="7">
        <v>9500</v>
      </c>
      <c r="G93" s="7">
        <v>85500</v>
      </c>
      <c r="H93" s="3"/>
      <c r="I93" s="7">
        <f>SUM(I92)</f>
        <v>0</v>
      </c>
      <c r="J93" s="40"/>
      <c r="K93" s="31"/>
      <c r="L93" s="32"/>
      <c r="M93" s="32"/>
    </row>
    <row r="94" spans="1:13" ht="12.75">
      <c r="A94" s="43"/>
      <c r="B94" s="3" t="s">
        <v>91</v>
      </c>
      <c r="C94" s="3" t="s">
        <v>93</v>
      </c>
      <c r="D94" s="3" t="s">
        <v>92</v>
      </c>
      <c r="E94" s="5">
        <v>428000</v>
      </c>
      <c r="F94" s="5">
        <v>43000</v>
      </c>
      <c r="G94" s="5">
        <v>385000</v>
      </c>
      <c r="H94" s="3">
        <v>50</v>
      </c>
      <c r="I94" s="5">
        <v>385000</v>
      </c>
      <c r="J94" s="40">
        <v>5</v>
      </c>
      <c r="K94" s="31">
        <v>5</v>
      </c>
      <c r="L94" s="31"/>
      <c r="M94" s="31"/>
    </row>
    <row r="95" spans="1:13" ht="12.75">
      <c r="A95" s="43"/>
      <c r="B95" s="3" t="s">
        <v>91</v>
      </c>
      <c r="C95" s="3" t="s">
        <v>93</v>
      </c>
      <c r="D95" s="3" t="s">
        <v>94</v>
      </c>
      <c r="E95" s="5">
        <v>33300</v>
      </c>
      <c r="F95" s="5">
        <v>3330</v>
      </c>
      <c r="G95" s="5">
        <v>29970</v>
      </c>
      <c r="H95" s="27">
        <v>55</v>
      </c>
      <c r="I95" s="5">
        <v>24000</v>
      </c>
      <c r="J95" s="40">
        <v>5</v>
      </c>
      <c r="K95" s="31">
        <v>5</v>
      </c>
      <c r="L95" s="31"/>
      <c r="M95" s="31"/>
    </row>
    <row r="96" spans="1:13" ht="12.75">
      <c r="A96" s="43"/>
      <c r="B96" s="3"/>
      <c r="C96" s="3"/>
      <c r="D96" s="8" t="s">
        <v>261</v>
      </c>
      <c r="E96" s="7">
        <f>SUM(E94:E95)</f>
        <v>461300</v>
      </c>
      <c r="F96" s="7">
        <f>SUM(F94:F95)</f>
        <v>46330</v>
      </c>
      <c r="G96" s="7">
        <f>SUM(G94:G95)</f>
        <v>414970</v>
      </c>
      <c r="H96" s="15"/>
      <c r="I96" s="7">
        <f>SUM(I94:I95)</f>
        <v>409000</v>
      </c>
      <c r="J96" s="40"/>
      <c r="K96" s="31"/>
      <c r="L96" s="32"/>
      <c r="M96" s="32"/>
    </row>
    <row r="97" spans="1:13" ht="12.75">
      <c r="A97" s="43"/>
      <c r="B97" s="3" t="s">
        <v>100</v>
      </c>
      <c r="C97" s="3" t="s">
        <v>101</v>
      </c>
      <c r="D97" s="3" t="s">
        <v>102</v>
      </c>
      <c r="E97" s="5">
        <v>195625</v>
      </c>
      <c r="F97" s="5">
        <v>24125</v>
      </c>
      <c r="G97" s="5">
        <v>171500</v>
      </c>
      <c r="H97" s="3">
        <v>50</v>
      </c>
      <c r="I97" s="5">
        <v>159000</v>
      </c>
      <c r="J97" s="40">
        <v>5</v>
      </c>
      <c r="K97" s="31">
        <v>5</v>
      </c>
      <c r="L97" s="31"/>
      <c r="M97" s="31"/>
    </row>
    <row r="98" spans="1:13" ht="12.75">
      <c r="A98" s="43"/>
      <c r="B98" s="3" t="s">
        <v>100</v>
      </c>
      <c r="C98" s="3" t="s">
        <v>103</v>
      </c>
      <c r="D98" s="3" t="s">
        <v>104</v>
      </c>
      <c r="E98" s="5">
        <v>197100</v>
      </c>
      <c r="F98" s="5">
        <v>20000</v>
      </c>
      <c r="G98" s="5">
        <v>177100</v>
      </c>
      <c r="H98" s="3">
        <v>40</v>
      </c>
      <c r="I98" s="5">
        <v>177000</v>
      </c>
      <c r="J98" s="40">
        <v>5</v>
      </c>
      <c r="K98" s="31">
        <v>5</v>
      </c>
      <c r="L98" s="31"/>
      <c r="M98" s="31"/>
    </row>
    <row r="99" spans="1:13" ht="12.75">
      <c r="A99" s="43"/>
      <c r="B99" s="3"/>
      <c r="C99" s="3"/>
      <c r="D99" s="8" t="s">
        <v>262</v>
      </c>
      <c r="E99" s="7">
        <f>SUM(E97:E98)</f>
        <v>392725</v>
      </c>
      <c r="F99" s="7">
        <f>SUM(F97:F98)</f>
        <v>44125</v>
      </c>
      <c r="G99" s="7">
        <f>SUM(G97:G98)</f>
        <v>348600</v>
      </c>
      <c r="H99" s="3"/>
      <c r="I99" s="7">
        <f>SUM(I97:I98)</f>
        <v>336000</v>
      </c>
      <c r="J99" s="40"/>
      <c r="K99" s="31"/>
      <c r="L99" s="32"/>
      <c r="M99" s="32"/>
    </row>
    <row r="100" spans="1:13" ht="12.75">
      <c r="A100" s="43"/>
      <c r="B100" s="3" t="s">
        <v>114</v>
      </c>
      <c r="C100" s="3" t="s">
        <v>115</v>
      </c>
      <c r="D100" s="3" t="s">
        <v>116</v>
      </c>
      <c r="E100" s="5">
        <v>125200</v>
      </c>
      <c r="F100" s="5">
        <v>13000</v>
      </c>
      <c r="G100" s="5">
        <v>112200</v>
      </c>
      <c r="H100" s="3">
        <v>40</v>
      </c>
      <c r="I100" s="5">
        <v>87000</v>
      </c>
      <c r="J100" s="40">
        <v>5</v>
      </c>
      <c r="K100" s="31">
        <v>5</v>
      </c>
      <c r="L100" s="31"/>
      <c r="M100" s="31"/>
    </row>
    <row r="101" spans="1:13" ht="12.75">
      <c r="A101" s="43"/>
      <c r="B101" s="3"/>
      <c r="C101" s="3"/>
      <c r="D101" s="8" t="s">
        <v>263</v>
      </c>
      <c r="E101" s="7">
        <v>125200</v>
      </c>
      <c r="F101" s="7">
        <v>13000</v>
      </c>
      <c r="G101" s="7">
        <v>112200</v>
      </c>
      <c r="H101" s="3"/>
      <c r="I101" s="7">
        <f>SUM(I100)</f>
        <v>87000</v>
      </c>
      <c r="J101" s="40"/>
      <c r="K101" s="31"/>
      <c r="L101" s="32"/>
      <c r="M101" s="32"/>
    </row>
    <row r="102" spans="1:13" ht="12.75">
      <c r="A102" s="43"/>
      <c r="B102" s="3" t="s">
        <v>137</v>
      </c>
      <c r="C102" s="3" t="s">
        <v>138</v>
      </c>
      <c r="D102" s="3" t="s">
        <v>139</v>
      </c>
      <c r="E102" s="5">
        <v>98000</v>
      </c>
      <c r="F102" s="5">
        <v>11000</v>
      </c>
      <c r="G102" s="5">
        <v>87000</v>
      </c>
      <c r="H102" s="27">
        <v>40</v>
      </c>
      <c r="I102" s="5">
        <v>51000</v>
      </c>
      <c r="J102" s="40">
        <v>5</v>
      </c>
      <c r="K102" s="31">
        <v>5</v>
      </c>
      <c r="L102" s="31"/>
      <c r="M102" s="31"/>
    </row>
    <row r="103" spans="1:13" ht="12.75">
      <c r="A103" s="43"/>
      <c r="B103" s="3"/>
      <c r="C103" s="3"/>
      <c r="D103" s="8" t="s">
        <v>264</v>
      </c>
      <c r="E103" s="7">
        <v>98000</v>
      </c>
      <c r="F103" s="7">
        <v>11000</v>
      </c>
      <c r="G103" s="7">
        <v>87000</v>
      </c>
      <c r="H103" s="15"/>
      <c r="I103" s="7">
        <f>SUM(I102)</f>
        <v>51000</v>
      </c>
      <c r="J103" s="40"/>
      <c r="K103" s="31"/>
      <c r="L103" s="32"/>
      <c r="M103" s="32"/>
    </row>
    <row r="104" spans="1:13" ht="12.75">
      <c r="A104" s="43"/>
      <c r="B104" s="3" t="s">
        <v>146</v>
      </c>
      <c r="C104" s="3" t="s">
        <v>147</v>
      </c>
      <c r="D104" s="3" t="s">
        <v>148</v>
      </c>
      <c r="E104" s="5">
        <v>427200</v>
      </c>
      <c r="F104" s="5">
        <v>42800</v>
      </c>
      <c r="G104" s="5">
        <v>384400</v>
      </c>
      <c r="H104" s="3">
        <v>45</v>
      </c>
      <c r="I104" s="5">
        <v>384000</v>
      </c>
      <c r="J104" s="40">
        <v>5</v>
      </c>
      <c r="K104" s="31">
        <v>5</v>
      </c>
      <c r="L104" s="31"/>
      <c r="M104" s="31"/>
    </row>
    <row r="105" spans="1:13" ht="12.75">
      <c r="A105" s="43"/>
      <c r="B105" s="3" t="s">
        <v>146</v>
      </c>
      <c r="C105" s="21" t="s">
        <v>149</v>
      </c>
      <c r="D105" s="3" t="s">
        <v>152</v>
      </c>
      <c r="E105" s="5">
        <v>56000</v>
      </c>
      <c r="F105" s="5">
        <v>6000</v>
      </c>
      <c r="G105" s="5">
        <v>50000</v>
      </c>
      <c r="H105" s="3">
        <v>35</v>
      </c>
      <c r="I105" s="5">
        <v>0</v>
      </c>
      <c r="J105" s="40">
        <v>5</v>
      </c>
      <c r="K105" s="31">
        <v>5</v>
      </c>
      <c r="L105" s="31"/>
      <c r="M105" s="31"/>
    </row>
    <row r="106" spans="1:13" ht="12.75">
      <c r="A106" s="43"/>
      <c r="B106" s="3" t="s">
        <v>146</v>
      </c>
      <c r="C106" s="3" t="s">
        <v>150</v>
      </c>
      <c r="D106" s="3" t="s">
        <v>153</v>
      </c>
      <c r="E106" s="5">
        <v>57200</v>
      </c>
      <c r="F106" s="5">
        <v>6200</v>
      </c>
      <c r="G106" s="5">
        <v>51000</v>
      </c>
      <c r="H106" s="3">
        <v>40</v>
      </c>
      <c r="I106" s="5">
        <v>46000</v>
      </c>
      <c r="J106" s="40">
        <v>5</v>
      </c>
      <c r="K106" s="31">
        <v>5</v>
      </c>
      <c r="L106" s="31"/>
      <c r="M106" s="31"/>
    </row>
    <row r="107" spans="1:13" ht="12.75">
      <c r="A107" s="43"/>
      <c r="B107" s="3" t="s">
        <v>146</v>
      </c>
      <c r="C107" s="3" t="s">
        <v>151</v>
      </c>
      <c r="D107" s="3" t="s">
        <v>154</v>
      </c>
      <c r="E107" s="5">
        <v>60000</v>
      </c>
      <c r="F107" s="5">
        <v>6000</v>
      </c>
      <c r="G107" s="5">
        <v>54000</v>
      </c>
      <c r="H107" s="3">
        <v>50</v>
      </c>
      <c r="I107" s="5">
        <v>36000</v>
      </c>
      <c r="J107" s="40">
        <v>5</v>
      </c>
      <c r="K107" s="31">
        <v>5</v>
      </c>
      <c r="L107" s="31"/>
      <c r="M107" s="31"/>
    </row>
    <row r="108" spans="1:13" ht="12.75">
      <c r="A108" s="43"/>
      <c r="B108" s="3"/>
      <c r="C108" s="3"/>
      <c r="D108" s="8" t="s">
        <v>265</v>
      </c>
      <c r="E108" s="7">
        <f>SUM(E104:E107)</f>
        <v>600400</v>
      </c>
      <c r="F108" s="7">
        <f>SUM(F104:F107)</f>
        <v>61000</v>
      </c>
      <c r="G108" s="7">
        <f>SUM(G104:G107)</f>
        <v>539400</v>
      </c>
      <c r="H108" s="3"/>
      <c r="I108" s="7">
        <f>SUM(I104:I107)</f>
        <v>466000</v>
      </c>
      <c r="J108" s="40"/>
      <c r="K108" s="31"/>
      <c r="L108" s="32"/>
      <c r="M108" s="32"/>
    </row>
    <row r="109" spans="1:13" ht="12.75">
      <c r="A109" s="43"/>
      <c r="B109" s="3" t="s">
        <v>170</v>
      </c>
      <c r="C109" s="3" t="s">
        <v>171</v>
      </c>
      <c r="D109" s="3" t="s">
        <v>172</v>
      </c>
      <c r="E109" s="5">
        <v>46650</v>
      </c>
      <c r="F109" s="5">
        <v>6650</v>
      </c>
      <c r="G109" s="5">
        <v>40000</v>
      </c>
      <c r="H109" s="3">
        <v>0</v>
      </c>
      <c r="I109" s="5">
        <v>0</v>
      </c>
      <c r="J109" s="40">
        <v>5</v>
      </c>
      <c r="K109" s="31">
        <v>5</v>
      </c>
      <c r="L109" s="31"/>
      <c r="M109" s="31"/>
    </row>
    <row r="110" spans="1:13" ht="12.75">
      <c r="A110" s="43"/>
      <c r="B110" s="3" t="s">
        <v>170</v>
      </c>
      <c r="C110" s="3" t="s">
        <v>173</v>
      </c>
      <c r="D110" s="3" t="s">
        <v>174</v>
      </c>
      <c r="E110" s="5">
        <v>25000</v>
      </c>
      <c r="F110" s="5">
        <v>3000</v>
      </c>
      <c r="G110" s="5">
        <v>22000</v>
      </c>
      <c r="H110" s="3">
        <v>25</v>
      </c>
      <c r="I110" s="5">
        <v>0</v>
      </c>
      <c r="J110" s="40">
        <v>5</v>
      </c>
      <c r="K110" s="31">
        <v>5</v>
      </c>
      <c r="L110" s="31"/>
      <c r="M110" s="31"/>
    </row>
    <row r="111" spans="1:13" ht="12.75">
      <c r="A111" s="43"/>
      <c r="B111" s="3"/>
      <c r="C111" s="3"/>
      <c r="D111" s="8" t="s">
        <v>266</v>
      </c>
      <c r="E111" s="7">
        <f>SUM(E109:E110)</f>
        <v>71650</v>
      </c>
      <c r="F111" s="7">
        <f>SUM(F109:F110)</f>
        <v>9650</v>
      </c>
      <c r="G111" s="7">
        <f>SUM(G109:G110)</f>
        <v>62000</v>
      </c>
      <c r="H111" s="3"/>
      <c r="I111" s="7">
        <f>SUM(I109:I110)</f>
        <v>0</v>
      </c>
      <c r="J111" s="40"/>
      <c r="K111" s="31"/>
      <c r="L111" s="32"/>
      <c r="M111" s="32"/>
    </row>
    <row r="112" spans="1:13" ht="12.75">
      <c r="A112" s="43"/>
      <c r="B112" s="3" t="s">
        <v>187</v>
      </c>
      <c r="C112" s="3" t="s">
        <v>188</v>
      </c>
      <c r="D112" s="3" t="s">
        <v>189</v>
      </c>
      <c r="E112" s="5">
        <v>251800</v>
      </c>
      <c r="F112" s="5">
        <v>40290</v>
      </c>
      <c r="G112" s="5">
        <v>211510</v>
      </c>
      <c r="H112" s="3">
        <v>45</v>
      </c>
      <c r="I112" s="5">
        <v>211000</v>
      </c>
      <c r="J112" s="40">
        <v>5</v>
      </c>
      <c r="K112" s="31">
        <v>5</v>
      </c>
      <c r="L112" s="31"/>
      <c r="M112" s="31"/>
    </row>
    <row r="113" spans="1:13" ht="12.75">
      <c r="A113" s="43"/>
      <c r="B113" s="3" t="s">
        <v>187</v>
      </c>
      <c r="C113" s="3" t="s">
        <v>190</v>
      </c>
      <c r="D113" s="3" t="s">
        <v>192</v>
      </c>
      <c r="E113" s="5">
        <v>140800</v>
      </c>
      <c r="F113" s="5">
        <v>22530</v>
      </c>
      <c r="G113" s="5">
        <v>118270</v>
      </c>
      <c r="H113" s="3">
        <v>35</v>
      </c>
      <c r="I113" s="5">
        <v>0</v>
      </c>
      <c r="J113" s="40">
        <v>5</v>
      </c>
      <c r="K113" s="31">
        <v>5</v>
      </c>
      <c r="L113" s="31"/>
      <c r="M113" s="31"/>
    </row>
    <row r="114" spans="1:13" ht="12.75">
      <c r="A114" s="43"/>
      <c r="B114" s="3" t="s">
        <v>187</v>
      </c>
      <c r="C114" s="3" t="s">
        <v>191</v>
      </c>
      <c r="D114" s="3" t="s">
        <v>193</v>
      </c>
      <c r="E114" s="5">
        <v>218600</v>
      </c>
      <c r="F114" s="5">
        <v>34980</v>
      </c>
      <c r="G114" s="5">
        <v>183620</v>
      </c>
      <c r="H114" s="3">
        <v>35</v>
      </c>
      <c r="I114" s="5">
        <v>0</v>
      </c>
      <c r="J114" s="40">
        <v>5</v>
      </c>
      <c r="K114" s="31">
        <v>5</v>
      </c>
      <c r="L114" s="31"/>
      <c r="M114" s="31"/>
    </row>
    <row r="115" spans="1:13" ht="12.75">
      <c r="A115" s="43"/>
      <c r="B115" s="3"/>
      <c r="C115" s="3"/>
      <c r="D115" s="8" t="s">
        <v>267</v>
      </c>
      <c r="E115" s="7">
        <f>SUM(E112:E114)</f>
        <v>611200</v>
      </c>
      <c r="F115" s="7">
        <f>SUM(F112:F114)</f>
        <v>97800</v>
      </c>
      <c r="G115" s="7">
        <f>SUM(G112:G114)</f>
        <v>513400</v>
      </c>
      <c r="H115" s="3"/>
      <c r="I115" s="7">
        <f>SUM(I112:I114)</f>
        <v>211000</v>
      </c>
      <c r="J115" s="40"/>
      <c r="K115" s="31"/>
      <c r="L115" s="32"/>
      <c r="M115" s="32"/>
    </row>
    <row r="116" spans="1:13" ht="12.75">
      <c r="A116" s="43"/>
      <c r="B116" s="3" t="s">
        <v>201</v>
      </c>
      <c r="C116" s="3" t="s">
        <v>202</v>
      </c>
      <c r="D116" s="3" t="s">
        <v>203</v>
      </c>
      <c r="E116" s="5">
        <v>76700</v>
      </c>
      <c r="F116" s="5">
        <v>8700</v>
      </c>
      <c r="G116" s="5">
        <v>68000</v>
      </c>
      <c r="H116" s="3">
        <v>40</v>
      </c>
      <c r="I116" s="5">
        <v>50000</v>
      </c>
      <c r="J116" s="40">
        <v>5</v>
      </c>
      <c r="K116" s="31">
        <v>5</v>
      </c>
      <c r="L116" s="31"/>
      <c r="M116" s="31"/>
    </row>
    <row r="117" spans="1:13" ht="12.75">
      <c r="A117" s="43"/>
      <c r="B117" s="3" t="s">
        <v>201</v>
      </c>
      <c r="C117" s="3" t="s">
        <v>204</v>
      </c>
      <c r="D117" s="3" t="s">
        <v>205</v>
      </c>
      <c r="E117" s="5">
        <v>47000</v>
      </c>
      <c r="F117" s="5">
        <v>6000</v>
      </c>
      <c r="G117" s="5">
        <v>41000</v>
      </c>
      <c r="H117" s="3">
        <v>35</v>
      </c>
      <c r="I117" s="5">
        <v>0</v>
      </c>
      <c r="J117" s="40">
        <v>5</v>
      </c>
      <c r="K117" s="31">
        <v>5</v>
      </c>
      <c r="L117" s="31"/>
      <c r="M117" s="31"/>
    </row>
    <row r="118" spans="1:13" ht="12.75">
      <c r="A118" s="43"/>
      <c r="B118" s="3"/>
      <c r="C118" s="3"/>
      <c r="D118" s="8" t="s">
        <v>268</v>
      </c>
      <c r="E118" s="7">
        <f>SUM(E116:E117)</f>
        <v>123700</v>
      </c>
      <c r="F118" s="7">
        <f>SUM(F116:F117)</f>
        <v>14700</v>
      </c>
      <c r="G118" s="7">
        <f>SUM(G116:G117)</f>
        <v>109000</v>
      </c>
      <c r="H118" s="3"/>
      <c r="I118" s="7">
        <f>SUM(I116:I117)</f>
        <v>50000</v>
      </c>
      <c r="J118" s="40"/>
      <c r="K118" s="31"/>
      <c r="L118" s="32"/>
      <c r="M118" s="32"/>
    </row>
    <row r="119" spans="1:13" ht="12.75">
      <c r="A119" s="43"/>
      <c r="B119" s="3" t="s">
        <v>214</v>
      </c>
      <c r="C119" s="3" t="s">
        <v>215</v>
      </c>
      <c r="D119" s="3" t="s">
        <v>216</v>
      </c>
      <c r="E119" s="5">
        <v>135400</v>
      </c>
      <c r="F119" s="5">
        <v>14440</v>
      </c>
      <c r="G119" s="5">
        <v>120960</v>
      </c>
      <c r="H119" s="3">
        <v>50</v>
      </c>
      <c r="I119" s="5">
        <v>120000</v>
      </c>
      <c r="J119" s="40">
        <v>5</v>
      </c>
      <c r="K119" s="31">
        <v>5</v>
      </c>
      <c r="L119" s="31"/>
      <c r="M119" s="31"/>
    </row>
    <row r="120" spans="1:13" ht="12.75">
      <c r="A120" s="43"/>
      <c r="B120" s="3"/>
      <c r="C120" s="3"/>
      <c r="D120" s="8" t="s">
        <v>269</v>
      </c>
      <c r="E120" s="7">
        <v>135400</v>
      </c>
      <c r="F120" s="7">
        <v>14440</v>
      </c>
      <c r="G120" s="7">
        <v>120960</v>
      </c>
      <c r="H120" s="3"/>
      <c r="I120" s="7">
        <f>SUM(I119)</f>
        <v>120000</v>
      </c>
      <c r="J120" s="40"/>
      <c r="K120" s="31"/>
      <c r="L120" s="32"/>
      <c r="M120" s="32"/>
    </row>
    <row r="121" spans="1:13" ht="12.75">
      <c r="A121" s="43"/>
      <c r="B121" s="3"/>
      <c r="C121" s="3"/>
      <c r="D121" s="9" t="s">
        <v>0</v>
      </c>
      <c r="E121" s="10">
        <f>SUM(E91,E93,E96,E99,E101,E103,E108,E111,E115,E118,E120)</f>
        <v>3017375</v>
      </c>
      <c r="F121" s="10">
        <f>SUM(F91,F93,F96,F99,F101,F103,F108,F111,F115,F118,F120)</f>
        <v>351825</v>
      </c>
      <c r="G121" s="10">
        <f>SUM(G91,G93,G96,G99,G101,G103,G108,G111,G115,G118,G120)</f>
        <v>2665550</v>
      </c>
      <c r="H121" s="11"/>
      <c r="I121" s="10">
        <f>SUM(I91,I93,I96,I99,I101,I103,I108,I111,I115,I118,I120)</f>
        <v>2002000</v>
      </c>
      <c r="J121" s="40"/>
      <c r="K121" s="31"/>
      <c r="L121" s="33"/>
      <c r="M121" s="33"/>
    </row>
    <row r="122" spans="1:13" ht="12.75">
      <c r="A122" s="44" t="s">
        <v>1</v>
      </c>
      <c r="B122" s="3" t="s">
        <v>55</v>
      </c>
      <c r="C122" s="21" t="s">
        <v>56</v>
      </c>
      <c r="D122" s="21" t="s">
        <v>57</v>
      </c>
      <c r="E122" s="5">
        <v>319272</v>
      </c>
      <c r="F122" s="5">
        <v>32348</v>
      </c>
      <c r="G122" s="5">
        <v>286924</v>
      </c>
      <c r="H122" s="22">
        <v>35</v>
      </c>
      <c r="I122" s="23">
        <v>0</v>
      </c>
      <c r="J122" s="40">
        <v>5</v>
      </c>
      <c r="K122" s="31">
        <v>5</v>
      </c>
      <c r="L122" s="35"/>
      <c r="M122" s="35"/>
    </row>
    <row r="123" spans="1:13" ht="12.75">
      <c r="A123" s="45"/>
      <c r="B123" s="3"/>
      <c r="C123" s="21"/>
      <c r="D123" s="24" t="s">
        <v>270</v>
      </c>
      <c r="E123" s="7">
        <v>319272</v>
      </c>
      <c r="F123" s="7">
        <v>32348</v>
      </c>
      <c r="G123" s="7">
        <v>286924</v>
      </c>
      <c r="H123" s="22"/>
      <c r="I123" s="25">
        <f>SUM(I122)</f>
        <v>0</v>
      </c>
      <c r="J123" s="40"/>
      <c r="K123" s="31"/>
      <c r="L123" s="36"/>
      <c r="M123" s="36"/>
    </row>
    <row r="124" spans="1:13" ht="12.75" customHeight="1">
      <c r="A124" s="45"/>
      <c r="B124" s="3" t="s">
        <v>79</v>
      </c>
      <c r="C124" s="3" t="s">
        <v>80</v>
      </c>
      <c r="D124" s="3" t="s">
        <v>81</v>
      </c>
      <c r="E124" s="5">
        <v>181200</v>
      </c>
      <c r="F124" s="5">
        <v>29200</v>
      </c>
      <c r="G124" s="5">
        <v>152000</v>
      </c>
      <c r="H124" s="3">
        <v>45</v>
      </c>
      <c r="I124" s="5">
        <v>146000</v>
      </c>
      <c r="J124" s="40">
        <v>5</v>
      </c>
      <c r="K124" s="31">
        <v>5</v>
      </c>
      <c r="L124" s="31"/>
      <c r="M124" s="31"/>
    </row>
    <row r="125" spans="1:13" ht="12.75" customHeight="1">
      <c r="A125" s="45"/>
      <c r="B125" s="3"/>
      <c r="C125" s="3"/>
      <c r="D125" s="8" t="s">
        <v>271</v>
      </c>
      <c r="E125" s="7">
        <v>181200</v>
      </c>
      <c r="F125" s="7">
        <v>29200</v>
      </c>
      <c r="G125" s="7">
        <v>152000</v>
      </c>
      <c r="H125" s="3"/>
      <c r="I125" s="7">
        <f>SUM(I124)</f>
        <v>146000</v>
      </c>
      <c r="J125" s="40"/>
      <c r="K125" s="31"/>
      <c r="L125" s="32"/>
      <c r="M125" s="32"/>
    </row>
    <row r="126" spans="1:13" ht="12.75">
      <c r="A126" s="46"/>
      <c r="B126" s="3"/>
      <c r="C126" s="3"/>
      <c r="D126" s="9" t="s">
        <v>2</v>
      </c>
      <c r="E126" s="10">
        <f>SUM(E123,E125)</f>
        <v>500472</v>
      </c>
      <c r="F126" s="10">
        <f>SUM(F123,F125)</f>
        <v>61548</v>
      </c>
      <c r="G126" s="10">
        <f>SUM(G123,G125)</f>
        <v>438924</v>
      </c>
      <c r="H126" s="11"/>
      <c r="I126" s="10">
        <f>SUM(I123,I125)</f>
        <v>146000</v>
      </c>
      <c r="J126" s="40"/>
      <c r="K126" s="31"/>
      <c r="L126" s="33"/>
      <c r="M126" s="33"/>
    </row>
    <row r="127" spans="1:13" ht="12.75" customHeight="1">
      <c r="A127" s="43" t="s">
        <v>16</v>
      </c>
      <c r="B127" s="3" t="s">
        <v>60</v>
      </c>
      <c r="C127" s="3" t="s">
        <v>59</v>
      </c>
      <c r="D127" s="3" t="s">
        <v>58</v>
      </c>
      <c r="E127" s="5">
        <v>81000</v>
      </c>
      <c r="F127" s="5">
        <v>15000</v>
      </c>
      <c r="G127" s="5">
        <v>66000</v>
      </c>
      <c r="H127" s="3">
        <v>40</v>
      </c>
      <c r="I127" s="5">
        <v>37000</v>
      </c>
      <c r="J127" s="40">
        <v>5</v>
      </c>
      <c r="K127" s="31">
        <v>5</v>
      </c>
      <c r="L127" s="31"/>
      <c r="M127" s="31"/>
    </row>
    <row r="128" spans="1:13" ht="12.75" customHeight="1">
      <c r="A128" s="43"/>
      <c r="B128" s="3"/>
      <c r="C128" s="3"/>
      <c r="D128" s="8" t="s">
        <v>272</v>
      </c>
      <c r="E128" s="7">
        <v>81000</v>
      </c>
      <c r="F128" s="7">
        <v>15000</v>
      </c>
      <c r="G128" s="7">
        <v>66000</v>
      </c>
      <c r="H128" s="16"/>
      <c r="I128" s="7">
        <f>SUM(I127)</f>
        <v>37000</v>
      </c>
      <c r="J128" s="40"/>
      <c r="K128" s="31"/>
      <c r="L128" s="32"/>
      <c r="M128" s="32"/>
    </row>
    <row r="129" spans="1:13" ht="12.75">
      <c r="A129" s="43"/>
      <c r="B129" s="3" t="s">
        <v>175</v>
      </c>
      <c r="C129" s="3" t="s">
        <v>176</v>
      </c>
      <c r="D129" s="3" t="s">
        <v>177</v>
      </c>
      <c r="E129" s="5">
        <v>142400</v>
      </c>
      <c r="F129" s="5">
        <v>14240</v>
      </c>
      <c r="G129" s="5">
        <v>128160</v>
      </c>
      <c r="H129" s="27">
        <v>30</v>
      </c>
      <c r="I129" s="5">
        <v>0</v>
      </c>
      <c r="J129" s="40">
        <v>5</v>
      </c>
      <c r="K129" s="31">
        <v>5</v>
      </c>
      <c r="L129" s="31"/>
      <c r="M129" s="31"/>
    </row>
    <row r="130" spans="1:13" ht="12.75">
      <c r="A130" s="43"/>
      <c r="B130" s="3"/>
      <c r="C130" s="3"/>
      <c r="D130" s="8" t="s">
        <v>273</v>
      </c>
      <c r="E130" s="7">
        <v>142400</v>
      </c>
      <c r="F130" s="7">
        <v>14240</v>
      </c>
      <c r="G130" s="7">
        <v>128160</v>
      </c>
      <c r="H130" s="15"/>
      <c r="I130" s="7">
        <f>SUM(I129)</f>
        <v>0</v>
      </c>
      <c r="J130" s="40"/>
      <c r="K130" s="31"/>
      <c r="L130" s="32"/>
      <c r="M130" s="32"/>
    </row>
    <row r="131" spans="1:13" ht="12.75">
      <c r="A131" s="43"/>
      <c r="B131" s="3" t="s">
        <v>209</v>
      </c>
      <c r="C131" s="3" t="s">
        <v>210</v>
      </c>
      <c r="D131" s="3" t="s">
        <v>212</v>
      </c>
      <c r="E131" s="5">
        <v>51000</v>
      </c>
      <c r="F131" s="5">
        <v>6000</v>
      </c>
      <c r="G131" s="5">
        <v>45000</v>
      </c>
      <c r="H131" s="3">
        <v>60</v>
      </c>
      <c r="I131" s="5">
        <v>45000</v>
      </c>
      <c r="J131" s="40">
        <v>5</v>
      </c>
      <c r="K131" s="31">
        <v>5</v>
      </c>
      <c r="L131" s="31"/>
      <c r="M131" s="31"/>
    </row>
    <row r="132" spans="1:13" ht="12.75">
      <c r="A132" s="43"/>
      <c r="B132" s="3" t="s">
        <v>209</v>
      </c>
      <c r="C132" s="3" t="s">
        <v>211</v>
      </c>
      <c r="D132" s="3" t="s">
        <v>213</v>
      </c>
      <c r="E132" s="5">
        <v>75000</v>
      </c>
      <c r="F132" s="5">
        <v>20000</v>
      </c>
      <c r="G132" s="5">
        <v>55000</v>
      </c>
      <c r="H132" s="3">
        <v>20</v>
      </c>
      <c r="I132" s="5">
        <v>0</v>
      </c>
      <c r="J132" s="40">
        <v>5</v>
      </c>
      <c r="K132" s="31">
        <v>5</v>
      </c>
      <c r="L132" s="31"/>
      <c r="M132" s="31"/>
    </row>
    <row r="133" spans="1:13" ht="12.75">
      <c r="A133" s="43"/>
      <c r="B133" s="3"/>
      <c r="C133" s="3"/>
      <c r="D133" s="8" t="s">
        <v>274</v>
      </c>
      <c r="E133" s="7">
        <f>SUM(E131:E132)</f>
        <v>126000</v>
      </c>
      <c r="F133" s="7">
        <f>SUM(F131:F132)</f>
        <v>26000</v>
      </c>
      <c r="G133" s="7">
        <f>SUM(G131:G132)</f>
        <v>100000</v>
      </c>
      <c r="H133" s="3"/>
      <c r="I133" s="7">
        <f>SUM(I131:I132)</f>
        <v>45000</v>
      </c>
      <c r="J133" s="32"/>
      <c r="K133" s="32"/>
      <c r="L133" s="32"/>
      <c r="M133" s="32"/>
    </row>
    <row r="134" spans="1:13" ht="12.75">
      <c r="A134" s="43"/>
      <c r="B134" s="3"/>
      <c r="C134" s="3"/>
      <c r="D134" s="9" t="s">
        <v>3</v>
      </c>
      <c r="E134" s="10">
        <f>SUM(E128,E130,E133)</f>
        <v>349400</v>
      </c>
      <c r="F134" s="10">
        <f>SUM(F128,F130,F133)</f>
        <v>55240</v>
      </c>
      <c r="G134" s="10">
        <f>SUM(G128,G130,G133)</f>
        <v>294160</v>
      </c>
      <c r="H134" s="11"/>
      <c r="I134" s="10">
        <f>SUM(I128,I130,I133)</f>
        <v>82000</v>
      </c>
      <c r="J134" s="33"/>
      <c r="K134" s="33"/>
      <c r="L134" s="33"/>
      <c r="M134" s="33"/>
    </row>
    <row r="135" spans="1:13" ht="12.75">
      <c r="A135" s="42"/>
      <c r="B135" s="42"/>
      <c r="C135" s="42"/>
      <c r="D135" s="42"/>
      <c r="E135" s="42"/>
      <c r="F135" s="42"/>
      <c r="G135" s="42"/>
      <c r="H135" s="42"/>
      <c r="I135" s="42"/>
      <c r="J135" s="37"/>
      <c r="K135" s="37"/>
      <c r="L135" s="37"/>
      <c r="M135" s="37"/>
    </row>
    <row r="136" spans="1:13" ht="12.75">
      <c r="A136" s="41" t="s">
        <v>34</v>
      </c>
      <c r="B136" s="41"/>
      <c r="C136" s="41"/>
      <c r="D136" s="41"/>
      <c r="E136" s="10">
        <f>SUM(E134,E126,E121,E89,E75,E72,E67,E53,E48,E33,E23,E15,E12)</f>
        <v>8969633</v>
      </c>
      <c r="F136" s="10">
        <f>SUM(F134,F126,F121,F89,F75,F72,F67,F53,F48,F33,F23,F15,F12)</f>
        <v>1286294</v>
      </c>
      <c r="G136" s="10">
        <f>SUM(G134,G126,G121,G89,G75,G72,G67,G53,G48,G33,G23,G15,G12)</f>
        <v>7678339</v>
      </c>
      <c r="H136" s="11"/>
      <c r="I136" s="39">
        <f>SUM(I12,I15,I23,I33,I48,I53,I67,I72,I75,I89,I121,I126,I134)</f>
        <v>5000000</v>
      </c>
      <c r="J136" s="38"/>
      <c r="K136" s="38"/>
      <c r="L136" s="38"/>
      <c r="M136" s="38"/>
    </row>
  </sheetData>
  <sheetProtection selectLockedCells="1" selectUnlockedCells="1"/>
  <mergeCells count="15">
    <mergeCell ref="A34:A48"/>
    <mergeCell ref="A122:A126"/>
    <mergeCell ref="A49:A53"/>
    <mergeCell ref="A54:A67"/>
    <mergeCell ref="A68:A72"/>
    <mergeCell ref="A136:D136"/>
    <mergeCell ref="A135:I135"/>
    <mergeCell ref="A90:A121"/>
    <mergeCell ref="A76:A89"/>
    <mergeCell ref="A2:A12"/>
    <mergeCell ref="A13:A15"/>
    <mergeCell ref="A16:A23"/>
    <mergeCell ref="A24:A33"/>
    <mergeCell ref="A73:A75"/>
    <mergeCell ref="A127:A13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&amp;C&amp;"MS Sans Serif,Tučné"Protokol o hlasování komise RVPPK 
pro výběr projektů ve 2. kole Programu prevence kriminality k poskytování dotací ze státního rozpočtu na rok 2014
&amp;RPříloha č. 2</oddHeader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MVCR</cp:lastModifiedBy>
  <cp:lastPrinted>2014-06-24T08:20:19Z</cp:lastPrinted>
  <dcterms:created xsi:type="dcterms:W3CDTF">2014-03-19T07:31:58Z</dcterms:created>
  <dcterms:modified xsi:type="dcterms:W3CDTF">2014-06-27T11:18:11Z</dcterms:modified>
  <cp:category/>
  <cp:version/>
  <cp:contentType/>
  <cp:contentStatus/>
</cp:coreProperties>
</file>